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Rachunek_wyników" sheetId="1" r:id="rId1"/>
  </sheets>
  <externalReferences>
    <externalReference r:id="rId4"/>
  </externalReferences>
  <definedNames>
    <definedName name="_xlnm.Print_Area" localSheetId="0">'Rachunek_wyników'!$A$2:$M$43</definedName>
  </definedNames>
  <calcPr fullCalcOnLoad="1"/>
</workbook>
</file>

<file path=xl/sharedStrings.xml><?xml version="1.0" encoding="utf-8"?>
<sst xmlns="http://schemas.openxmlformats.org/spreadsheetml/2006/main" count="68" uniqueCount="63">
  <si>
    <t>(Nazwa jednostki)</t>
  </si>
  <si>
    <t>(Numer statystyczny)</t>
  </si>
  <si>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</si>
  <si>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</si>
  <si>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</si>
  <si>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</si>
  <si>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</si>
  <si>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</si>
  <si>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</si>
  <si>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</si>
  <si>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</si>
  <si>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</si>
  <si>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</si>
  <si>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</si>
  <si>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</si>
  <si>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</si>
  <si>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</si>
  <si>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</si>
  <si>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</si>
  <si>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</si>
  <si>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</si>
  <si>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</si>
  <si>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</si>
  <si>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</si>
  <si>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</si>
  <si>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</si>
  <si>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</si>
  <si>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</si>
  <si>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</si>
  <si>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</si>
  <si>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</si>
  <si>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</si>
  <si>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</si>
  <si>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</si>
  <si>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</si>
  <si>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</si>
  <si>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</si>
  <si>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</si>
  <si>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</si>
  <si>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</si>
  <si>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</si>
  <si>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</si>
  <si>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nieodpłatnej pożytku publicznego</t>
  </si>
  <si>
    <t>Przychody z działalności statutowej odpłatnej pożytku publicznego</t>
  </si>
  <si>
    <t>Kwota za bieżący rok obrotowy</t>
  </si>
  <si>
    <t>CARITAS DIECEZJI TORUŃSKIEJ</t>
  </si>
  <si>
    <t>REGON: 040019534</t>
  </si>
  <si>
    <t>Kwota za poprzedni rok obrotowy 2004</t>
  </si>
  <si>
    <t>Kwota za poprzedni rok obrotowy 2005</t>
  </si>
  <si>
    <t>Kwota za poprzedni rok obrotowy 2006</t>
  </si>
  <si>
    <t>Kwota za poprzedni rok obrotowy 2007</t>
  </si>
  <si>
    <t>Kwota za poprzedni rok obrotowy 2008</t>
  </si>
  <si>
    <t>Kwota za poprzedni rok obrotowy 2009</t>
  </si>
  <si>
    <t>zatwierdził:</t>
  </si>
  <si>
    <t>Kwota za bieżący rok obrotowy 2010</t>
  </si>
  <si>
    <t>Kwota za poprzedni rok obrotowy 2011</t>
  </si>
  <si>
    <t>Kwota za poprzedni rok obrotowy 2012</t>
  </si>
  <si>
    <t>Pozostałe koszty realizacji zadań statutowych - wydanie darowizn</t>
  </si>
  <si>
    <t xml:space="preserve">Pozostałe przychody określone statutem - darowizny rzeczowe </t>
  </si>
  <si>
    <t xml:space="preserve">Przychody finansowe </t>
  </si>
  <si>
    <t>Kwota za poprzedni rok obrotowy 2013</t>
  </si>
  <si>
    <t>na dzień 31.12.2014</t>
  </si>
  <si>
    <t>Data sporządzenia:31.03.2015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</si>
</sst>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0_ ;\-#,##0.000\ "/>
  </numFmts>
  <fonts count="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15" applyFont="1" applyAlignment="1">
      <alignment/>
    </xf>
    <xf numFmtId="43" fontId="5" fillId="0" borderId="1" xfId="15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15" applyFont="1" applyAlignment="1">
      <alignment/>
    </xf>
    <xf numFmtId="0" fontId="3" fillId="0" borderId="3" xfId="15" applyNumberFormat="1" applyFont="1" applyFill="1" applyBorder="1" applyAlignment="1">
      <alignment horizontal="center"/>
    </xf>
    <xf numFmtId="164" fontId="3" fillId="2" borderId="2" xfId="15" applyNumberFormat="1" applyFont="1" applyFill="1" applyBorder="1" applyAlignment="1">
      <alignment/>
    </xf>
    <xf numFmtId="164" fontId="1" fillId="2" borderId="2" xfId="15" applyNumberFormat="1" applyFont="1" applyFill="1" applyBorder="1" applyAlignment="1">
      <alignment/>
    </xf>
    <xf numFmtId="164" fontId="3" fillId="3" borderId="2" xfId="15" applyNumberFormat="1" applyFont="1" applyFill="1" applyBorder="1" applyAlignment="1">
      <alignment/>
    </xf>
    <xf numFmtId="164" fontId="1" fillId="3" borderId="2" xfId="15" applyNumberFormat="1" applyFont="1" applyFill="1" applyBorder="1" applyAlignment="1">
      <alignment/>
    </xf>
    <xf numFmtId="0" fontId="3" fillId="3" borderId="2" xfId="15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15" applyNumberFormat="1" applyFont="1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06\Informacja_dodatkowa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a_dodatkowa"/>
    </sheetNames>
    <sheetDataSet>
      <sheetData sheetId="0">
        <row r="46">
          <cell r="F46">
            <v>3828.667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tabSelected="1" workbookViewId="0" topLeftCell="A1">
      <selection activeCell="A2" sqref="A2:M43"/>
    </sheetView>
  </sheetViews>
  <sheetFormatPr defaultColWidth="9.140625" defaultRowHeight="12.75"/>
  <cols>
    <col min="1" max="1" width="9.57421875" style="3" customWidth="1"/>
    <col min="2" max="2" width="55.28125" style="3" customWidth="1"/>
    <col min="3" max="3" width="0.13671875" style="3" hidden="1" customWidth="1"/>
    <col min="4" max="4" width="26.57421875" style="3" hidden="1" customWidth="1"/>
    <col min="5" max="5" width="15.8515625" style="3" hidden="1" customWidth="1"/>
    <col min="6" max="6" width="16.8515625" style="3" hidden="1" customWidth="1"/>
    <col min="7" max="7" width="17.7109375" style="3" hidden="1" customWidth="1"/>
    <col min="8" max="8" width="19.421875" style="3" hidden="1" customWidth="1"/>
    <col min="9" max="9" width="24.8515625" style="3" hidden="1" customWidth="1"/>
    <col min="10" max="10" width="23.8515625" style="3" hidden="1" customWidth="1"/>
    <col min="11" max="11" width="0.2890625" style="3" hidden="1" customWidth="1"/>
    <col min="12" max="12" width="21.421875" style="3" customWidth="1"/>
    <col min="13" max="13" width="18.7109375" style="3" customWidth="1"/>
    <col min="14" max="16384" width="9.140625" style="3" customWidth="1"/>
  </cols>
  <sheetData>
    <row r="1" spans="1:4" ht="15">
      <c r="A1" s="1" t="s">
        <v>45</v>
      </c>
      <c r="B1" s="2"/>
      <c r="D1" s="1" t="s">
        <v>46</v>
      </c>
    </row>
    <row r="2" spans="1:4" ht="15">
      <c r="A2" s="1" t="s">
        <v>0</v>
      </c>
      <c r="B2" s="2"/>
      <c r="D2" s="1" t="s">
        <v>1</v>
      </c>
    </row>
    <row r="3" spans="1:11" ht="43.5" customHeight="1">
      <c r="A3" s="1"/>
      <c r="B3" s="27" t="s">
        <v>2</v>
      </c>
      <c r="C3" s="27"/>
      <c r="D3" s="27"/>
      <c r="E3" s="27"/>
      <c r="F3" s="27"/>
      <c r="G3" s="27"/>
      <c r="H3" s="27"/>
      <c r="I3" s="27"/>
      <c r="J3" s="27"/>
      <c r="K3" s="27"/>
    </row>
    <row r="4" spans="1:4" ht="15">
      <c r="A4" s="1"/>
      <c r="B4" s="2"/>
      <c r="C4" s="4"/>
      <c r="D4" s="1"/>
    </row>
    <row r="5" spans="1:11" ht="15.75">
      <c r="A5" s="1"/>
      <c r="B5" s="28" t="s">
        <v>61</v>
      </c>
      <c r="C5" s="28"/>
      <c r="D5" s="28"/>
      <c r="E5" s="28"/>
      <c r="F5" s="28"/>
      <c r="G5" s="28"/>
      <c r="H5" s="28"/>
      <c r="I5" s="28"/>
      <c r="J5" s="28"/>
      <c r="K5" s="28"/>
    </row>
    <row r="6" spans="1:11" ht="40.5" customHeight="1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4" ht="15">
      <c r="A7" s="1"/>
      <c r="B7" s="2"/>
      <c r="C7" s="4"/>
      <c r="D7" s="1"/>
    </row>
    <row r="8" spans="1:13" ht="54" customHeight="1">
      <c r="A8" s="24" t="s">
        <v>4</v>
      </c>
      <c r="B8" s="25" t="s">
        <v>5</v>
      </c>
      <c r="C8" s="5" t="s">
        <v>47</v>
      </c>
      <c r="D8" s="5" t="s">
        <v>48</v>
      </c>
      <c r="E8" s="5" t="s">
        <v>49</v>
      </c>
      <c r="F8" s="5" t="s">
        <v>50</v>
      </c>
      <c r="G8" s="5" t="s">
        <v>51</v>
      </c>
      <c r="H8" s="5" t="s">
        <v>52</v>
      </c>
      <c r="I8" s="5" t="s">
        <v>54</v>
      </c>
      <c r="J8" s="5" t="s">
        <v>55</v>
      </c>
      <c r="K8" s="5" t="s">
        <v>56</v>
      </c>
      <c r="L8" s="5" t="s">
        <v>60</v>
      </c>
      <c r="M8" s="5" t="s">
        <v>44</v>
      </c>
    </row>
    <row r="9" spans="1:13" ht="15.75">
      <c r="A9" s="24"/>
      <c r="B9" s="26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15.75">
      <c r="A10" s="6">
        <v>1</v>
      </c>
      <c r="B10" s="7">
        <v>2</v>
      </c>
      <c r="C10" s="15">
        <v>3</v>
      </c>
      <c r="D10" s="15">
        <v>4</v>
      </c>
      <c r="E10" s="15">
        <v>4</v>
      </c>
      <c r="F10" s="15">
        <v>4</v>
      </c>
      <c r="G10" s="15">
        <v>4</v>
      </c>
      <c r="H10" s="15">
        <v>4</v>
      </c>
      <c r="I10" s="15">
        <v>4</v>
      </c>
      <c r="J10" s="15">
        <v>4</v>
      </c>
      <c r="K10" s="15">
        <v>4</v>
      </c>
      <c r="L10" s="15">
        <v>4</v>
      </c>
      <c r="M10" s="15">
        <v>4</v>
      </c>
    </row>
    <row r="11" spans="1:13" ht="15.75">
      <c r="A11" s="8" t="s">
        <v>6</v>
      </c>
      <c r="B11" s="9" t="s">
        <v>7</v>
      </c>
      <c r="C11" s="16">
        <f aca="true" t="shared" si="0" ref="C11:H11">SUM(C12:C13)</f>
        <v>0</v>
      </c>
      <c r="D11" s="16">
        <f t="shared" si="0"/>
        <v>0</v>
      </c>
      <c r="E11" s="16">
        <f t="shared" si="0"/>
        <v>0</v>
      </c>
      <c r="F11" s="16">
        <f t="shared" si="0"/>
        <v>0</v>
      </c>
      <c r="G11" s="16">
        <f t="shared" si="0"/>
        <v>0</v>
      </c>
      <c r="H11" s="16">
        <f t="shared" si="0"/>
        <v>0</v>
      </c>
      <c r="I11" s="16">
        <f>SUM(I12:I13)</f>
        <v>0</v>
      </c>
      <c r="J11" s="16">
        <f>SUM(J12:J13)</f>
        <v>0</v>
      </c>
      <c r="K11" s="16">
        <f>SUM(K12:K13)</f>
        <v>0</v>
      </c>
      <c r="L11" s="16">
        <f>SUM(L12:L13)</f>
        <v>745126.3</v>
      </c>
      <c r="M11" s="16">
        <f>SUM(M12:M13)</f>
        <v>733609.22</v>
      </c>
    </row>
    <row r="12" spans="1:13" ht="15">
      <c r="A12" s="10" t="s">
        <v>8</v>
      </c>
      <c r="B12" s="11" t="s">
        <v>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>
      <c r="A13" s="10" t="s">
        <v>10</v>
      </c>
      <c r="B13" s="11" t="s">
        <v>11</v>
      </c>
      <c r="C13" s="17">
        <f aca="true" t="shared" si="1" ref="C13:H13">C14+C15+C16</f>
        <v>0</v>
      </c>
      <c r="D13" s="17">
        <f t="shared" si="1"/>
        <v>0</v>
      </c>
      <c r="E13" s="17">
        <f t="shared" si="1"/>
        <v>0</v>
      </c>
      <c r="F13" s="17">
        <f t="shared" si="1"/>
        <v>0</v>
      </c>
      <c r="G13" s="17">
        <f t="shared" si="1"/>
        <v>0</v>
      </c>
      <c r="H13" s="17">
        <f t="shared" si="1"/>
        <v>0</v>
      </c>
      <c r="I13" s="17">
        <f>I14+I15+I16</f>
        <v>0</v>
      </c>
      <c r="J13" s="17">
        <f>J14+J15+J16</f>
        <v>0</v>
      </c>
      <c r="K13" s="17">
        <f>K14+K15+K16</f>
        <v>0</v>
      </c>
      <c r="L13" s="17">
        <f>L14+L15+L16</f>
        <v>745126.3</v>
      </c>
      <c r="M13" s="17">
        <f>M14+M15+M16</f>
        <v>733609.22</v>
      </c>
    </row>
    <row r="14" spans="1:13" ht="30">
      <c r="A14" s="10">
        <v>1</v>
      </c>
      <c r="B14" s="2" t="s">
        <v>42</v>
      </c>
      <c r="C14" s="19"/>
      <c r="D14" s="19"/>
      <c r="E14" s="19"/>
      <c r="F14" s="19"/>
      <c r="G14" s="19"/>
      <c r="H14" s="19"/>
      <c r="I14" s="19"/>
      <c r="J14" s="19"/>
      <c r="K14" s="19"/>
      <c r="L14" s="19">
        <f>321759.71</f>
        <v>321759.71</v>
      </c>
      <c r="M14" s="19">
        <v>266399.58</v>
      </c>
    </row>
    <row r="15" spans="1:13" ht="30">
      <c r="A15" s="10">
        <v>2</v>
      </c>
      <c r="B15" s="11" t="s">
        <v>43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30">
      <c r="A16" s="10">
        <v>3</v>
      </c>
      <c r="B16" s="11" t="s">
        <v>58</v>
      </c>
      <c r="C16" s="19"/>
      <c r="D16" s="19"/>
      <c r="E16" s="19"/>
      <c r="F16" s="19"/>
      <c r="G16" s="19"/>
      <c r="H16" s="19"/>
      <c r="I16" s="19"/>
      <c r="J16" s="19"/>
      <c r="K16" s="19"/>
      <c r="L16" s="19">
        <v>423366.59</v>
      </c>
      <c r="M16" s="19">
        <f>467209.64</f>
        <v>467209.64</v>
      </c>
    </row>
    <row r="17" spans="1:13" ht="15.75">
      <c r="A17" s="8" t="s">
        <v>12</v>
      </c>
      <c r="B17" s="9" t="s">
        <v>13</v>
      </c>
      <c r="C17" s="16">
        <f aca="true" t="shared" si="2" ref="C17:H17">C18+C19+C20</f>
        <v>0</v>
      </c>
      <c r="D17" s="16">
        <f t="shared" si="2"/>
        <v>0</v>
      </c>
      <c r="E17" s="16">
        <f t="shared" si="2"/>
        <v>147885.73</v>
      </c>
      <c r="F17" s="16">
        <f t="shared" si="2"/>
        <v>54893.97</v>
      </c>
      <c r="G17" s="16">
        <f t="shared" si="2"/>
        <v>370666.88</v>
      </c>
      <c r="H17" s="16">
        <f t="shared" si="2"/>
        <v>305207.56</v>
      </c>
      <c r="I17" s="16">
        <f>I18+I19+I20</f>
        <v>216770.94</v>
      </c>
      <c r="J17" s="16">
        <f>J18+J19+J20</f>
        <v>237108.53</v>
      </c>
      <c r="K17" s="16">
        <f>K18+K19+K20</f>
        <v>378620.9</v>
      </c>
      <c r="L17" s="16">
        <f>L18+L19+L20</f>
        <v>677179.87</v>
      </c>
      <c r="M17" s="16">
        <f>M18+M19+M20</f>
        <v>684043.04</v>
      </c>
    </row>
    <row r="18" spans="1:13" ht="30.75">
      <c r="A18" s="10">
        <v>1</v>
      </c>
      <c r="B18" s="2" t="s">
        <v>14</v>
      </c>
      <c r="C18" s="18"/>
      <c r="D18" s="18"/>
      <c r="E18" s="18">
        <v>147885.73</v>
      </c>
      <c r="F18" s="18">
        <v>54893.97</v>
      </c>
      <c r="G18" s="18">
        <v>370666.88</v>
      </c>
      <c r="H18" s="18">
        <v>305207.56</v>
      </c>
      <c r="I18" s="18">
        <v>216770.94</v>
      </c>
      <c r="J18" s="18">
        <v>237108.53</v>
      </c>
      <c r="K18" s="18">
        <v>378620.9</v>
      </c>
      <c r="L18" s="18">
        <v>255334.88</v>
      </c>
      <c r="M18" s="18">
        <v>241722.84</v>
      </c>
    </row>
    <row r="19" spans="1:13" ht="30.75">
      <c r="A19" s="10">
        <v>2</v>
      </c>
      <c r="B19" s="11" t="s">
        <v>15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30.75">
      <c r="A20" s="10">
        <v>3</v>
      </c>
      <c r="B20" s="11" t="s">
        <v>57</v>
      </c>
      <c r="C20" s="18"/>
      <c r="D20" s="18"/>
      <c r="E20" s="18"/>
      <c r="F20" s="18"/>
      <c r="G20" s="18"/>
      <c r="H20" s="18"/>
      <c r="I20" s="18"/>
      <c r="J20" s="18"/>
      <c r="K20" s="18"/>
      <c r="L20" s="18">
        <v>421844.99</v>
      </c>
      <c r="M20" s="18">
        <v>442320.2</v>
      </c>
    </row>
    <row r="21" spans="1:13" ht="31.5">
      <c r="A21" s="8" t="s">
        <v>16</v>
      </c>
      <c r="B21" s="9" t="s">
        <v>17</v>
      </c>
      <c r="C21" s="16">
        <f aca="true" t="shared" si="3" ref="C21:H21">SUM(C11-C17)</f>
        <v>0</v>
      </c>
      <c r="D21" s="16">
        <f t="shared" si="3"/>
        <v>0</v>
      </c>
      <c r="E21" s="16">
        <f t="shared" si="3"/>
        <v>-147885.73</v>
      </c>
      <c r="F21" s="16">
        <f t="shared" si="3"/>
        <v>-54893.97</v>
      </c>
      <c r="G21" s="16">
        <f t="shared" si="3"/>
        <v>-370666.88</v>
      </c>
      <c r="H21" s="16">
        <f t="shared" si="3"/>
        <v>-305207.56</v>
      </c>
      <c r="I21" s="16">
        <f>SUM(I11-I17)</f>
        <v>-216770.94</v>
      </c>
      <c r="J21" s="16">
        <f>SUM(J11-J17)</f>
        <v>-237108.53</v>
      </c>
      <c r="K21" s="16">
        <f>SUM(K11-K17)</f>
        <v>-378620.9</v>
      </c>
      <c r="L21" s="16">
        <f>SUM(L11-L17)</f>
        <v>67946.43000000005</v>
      </c>
      <c r="M21" s="16">
        <f>SUM(M11-M17)</f>
        <v>49566.179999999935</v>
      </c>
    </row>
    <row r="22" spans="1:13" ht="15.75">
      <c r="A22" s="8" t="s">
        <v>18</v>
      </c>
      <c r="B22" s="9" t="s">
        <v>19</v>
      </c>
      <c r="C22" s="16">
        <f aca="true" t="shared" si="4" ref="C22:H22">SUM(C23:C28)</f>
        <v>0</v>
      </c>
      <c r="D22" s="16">
        <f t="shared" si="4"/>
        <v>1383.96675</v>
      </c>
      <c r="E22" s="16">
        <f t="shared" si="4"/>
        <v>3828.667</v>
      </c>
      <c r="F22" s="16">
        <f t="shared" si="4"/>
        <v>102120.73700000001</v>
      </c>
      <c r="G22" s="16">
        <f t="shared" si="4"/>
        <v>3828.667</v>
      </c>
      <c r="H22" s="16">
        <f t="shared" si="4"/>
        <v>3828.667</v>
      </c>
      <c r="I22" s="16">
        <f>SUM(I23:I28)</f>
        <v>3828.667</v>
      </c>
      <c r="J22" s="16">
        <f>SUM(J23:J28)</f>
        <v>3828.67</v>
      </c>
      <c r="K22" s="16">
        <f>SUM(K23:K28)</f>
        <v>3828.67</v>
      </c>
      <c r="L22" s="16">
        <f>SUM(L23:L28)</f>
        <v>3828.67</v>
      </c>
      <c r="M22" s="16">
        <f>SUM(M23:M28)</f>
        <v>3828.67</v>
      </c>
    </row>
    <row r="23" spans="1:13" ht="15">
      <c r="A23" s="10">
        <v>1</v>
      </c>
      <c r="B23" s="11" t="s">
        <v>20</v>
      </c>
      <c r="C23" s="19"/>
      <c r="D23" s="19"/>
      <c r="E23" s="19"/>
      <c r="F23" s="19">
        <v>83840.36</v>
      </c>
      <c r="G23" s="19"/>
      <c r="H23" s="19"/>
      <c r="I23" s="19"/>
      <c r="J23" s="19"/>
      <c r="K23" s="19"/>
      <c r="L23" s="19"/>
      <c r="M23" s="19"/>
    </row>
    <row r="24" spans="1:13" ht="15">
      <c r="A24" s="10">
        <v>2</v>
      </c>
      <c r="B24" s="11" t="s">
        <v>21</v>
      </c>
      <c r="C24" s="19"/>
      <c r="D24" s="19"/>
      <c r="E24" s="19"/>
      <c r="F24" s="19">
        <v>14441.71</v>
      </c>
      <c r="G24" s="19"/>
      <c r="H24" s="19"/>
      <c r="I24" s="19"/>
      <c r="J24" s="19"/>
      <c r="K24" s="19"/>
      <c r="L24" s="19"/>
      <c r="M24" s="19"/>
    </row>
    <row r="25" spans="1:13" ht="15">
      <c r="A25" s="10">
        <v>3</v>
      </c>
      <c r="B25" s="11" t="s">
        <v>22</v>
      </c>
      <c r="C25" s="19"/>
      <c r="D25" s="19">
        <v>426.8</v>
      </c>
      <c r="E25" s="19"/>
      <c r="F25" s="19">
        <v>10</v>
      </c>
      <c r="G25" s="19"/>
      <c r="H25" s="19"/>
      <c r="I25" s="19"/>
      <c r="J25" s="19"/>
      <c r="K25" s="19"/>
      <c r="L25" s="19"/>
      <c r="M25" s="19"/>
    </row>
    <row r="26" spans="1:13" ht="30">
      <c r="A26" s="10">
        <v>4</v>
      </c>
      <c r="B26" s="11" t="s">
        <v>23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">
      <c r="A27" s="10">
        <v>5</v>
      </c>
      <c r="B27" s="11" t="s">
        <v>24</v>
      </c>
      <c r="C27" s="19"/>
      <c r="D27" s="19">
        <f>153146.68*2.5%/12*3</f>
        <v>957.1667500000001</v>
      </c>
      <c r="E27" s="19">
        <f>'[1]Informacja_dodatkowa'!$F$46</f>
        <v>3828.667</v>
      </c>
      <c r="F27" s="19">
        <f>'[1]Informacja_dodatkowa'!$F$46</f>
        <v>3828.667</v>
      </c>
      <c r="G27" s="19">
        <f>'[1]Informacja_dodatkowa'!$F$46</f>
        <v>3828.667</v>
      </c>
      <c r="H27" s="19">
        <f>'[1]Informacja_dodatkowa'!$F$46</f>
        <v>3828.667</v>
      </c>
      <c r="I27" s="19">
        <f>'[1]Informacja_dodatkowa'!$F$46</f>
        <v>3828.667</v>
      </c>
      <c r="J27" s="19">
        <v>3828.67</v>
      </c>
      <c r="K27" s="19">
        <v>3828.67</v>
      </c>
      <c r="L27" s="19">
        <v>3828.67</v>
      </c>
      <c r="M27" s="19">
        <v>3828.67</v>
      </c>
    </row>
    <row r="28" spans="1:13" ht="15">
      <c r="A28" s="10">
        <v>6</v>
      </c>
      <c r="B28" s="11" t="s">
        <v>25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.75">
      <c r="A29" s="8" t="s">
        <v>26</v>
      </c>
      <c r="B29" s="12" t="s">
        <v>27</v>
      </c>
      <c r="C29" s="18"/>
      <c r="D29" s="18">
        <v>154212.71</v>
      </c>
      <c r="E29" s="18">
        <v>165897.11</v>
      </c>
      <c r="F29" s="18">
        <v>145939.15</v>
      </c>
      <c r="G29" s="18">
        <v>443084.55</v>
      </c>
      <c r="H29" s="18">
        <v>294675.86</v>
      </c>
      <c r="I29" s="18">
        <v>201476.77</v>
      </c>
      <c r="J29" s="18">
        <v>216466.7</v>
      </c>
      <c r="K29" s="18">
        <v>461159.31</v>
      </c>
      <c r="L29" s="18"/>
      <c r="M29" s="18"/>
    </row>
    <row r="30" spans="1:13" ht="31.5">
      <c r="A30" s="8" t="s">
        <v>28</v>
      </c>
      <c r="B30" s="9" t="s">
        <v>29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5.75">
      <c r="A31" s="8" t="s">
        <v>30</v>
      </c>
      <c r="B31" s="9" t="s">
        <v>59</v>
      </c>
      <c r="C31" s="18"/>
      <c r="D31" s="18"/>
      <c r="E31" s="18"/>
      <c r="F31" s="18"/>
      <c r="G31" s="18"/>
      <c r="H31" s="18">
        <v>318.83</v>
      </c>
      <c r="I31" s="18">
        <v>195.44</v>
      </c>
      <c r="J31" s="18">
        <v>175.38</v>
      </c>
      <c r="K31" s="18">
        <v>384.84</v>
      </c>
      <c r="L31" s="18">
        <v>390.06</v>
      </c>
      <c r="M31" s="18">
        <v>449.76</v>
      </c>
    </row>
    <row r="32" spans="1:13" ht="15.75">
      <c r="A32" s="8" t="s">
        <v>31</v>
      </c>
      <c r="B32" s="9" t="s">
        <v>32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30">
      <c r="A33" s="8" t="s">
        <v>8</v>
      </c>
      <c r="B33" s="12" t="s">
        <v>33</v>
      </c>
      <c r="C33" s="16">
        <f aca="true" t="shared" si="5" ref="C33:M33">SUM(C21-C22+C29-C30+C31-C32)</f>
        <v>0</v>
      </c>
      <c r="D33" s="16">
        <f t="shared" si="5"/>
        <v>152828.74325</v>
      </c>
      <c r="E33" s="16">
        <f t="shared" si="5"/>
        <v>14182.712999999989</v>
      </c>
      <c r="F33" s="16">
        <f t="shared" si="5"/>
        <v>-11075.557</v>
      </c>
      <c r="G33" s="16">
        <f t="shared" si="5"/>
        <v>68589.00299999997</v>
      </c>
      <c r="H33" s="16">
        <f t="shared" si="5"/>
        <v>-14041.537000000028</v>
      </c>
      <c r="I33" s="16">
        <f t="shared" si="5"/>
        <v>-18927.397</v>
      </c>
      <c r="J33" s="16">
        <f t="shared" si="5"/>
        <v>-24295.12</v>
      </c>
      <c r="K33" s="16">
        <f t="shared" si="5"/>
        <v>79094.57999999999</v>
      </c>
      <c r="L33" s="16">
        <f t="shared" si="5"/>
        <v>64507.82000000005</v>
      </c>
      <c r="M33" s="16">
        <f t="shared" si="5"/>
        <v>46187.26999999994</v>
      </c>
    </row>
    <row r="34" spans="1:13" ht="15.75">
      <c r="A34" s="8" t="s">
        <v>34</v>
      </c>
      <c r="B34" s="9" t="s">
        <v>35</v>
      </c>
      <c r="C34" s="16">
        <f aca="true" t="shared" si="6" ref="C34:H34">SUM(C35:C36)</f>
        <v>0</v>
      </c>
      <c r="D34" s="16">
        <f t="shared" si="6"/>
        <v>0</v>
      </c>
      <c r="E34" s="16">
        <f t="shared" si="6"/>
        <v>0</v>
      </c>
      <c r="F34" s="16">
        <f t="shared" si="6"/>
        <v>0</v>
      </c>
      <c r="G34" s="16">
        <f t="shared" si="6"/>
        <v>0</v>
      </c>
      <c r="H34" s="16">
        <f t="shared" si="6"/>
        <v>0</v>
      </c>
      <c r="I34" s="16">
        <f>SUM(I35:I36)</f>
        <v>0</v>
      </c>
      <c r="J34" s="16">
        <f>SUM(J35:J36)</f>
        <v>0</v>
      </c>
      <c r="K34" s="16">
        <f>SUM(K35:K36)</f>
        <v>0</v>
      </c>
      <c r="L34" s="16">
        <f>SUM(L35:L36)</f>
        <v>0</v>
      </c>
      <c r="M34" s="16">
        <f>SUM(M35:M36)</f>
        <v>0</v>
      </c>
    </row>
    <row r="35" spans="1:13" ht="15">
      <c r="A35" s="10" t="s">
        <v>8</v>
      </c>
      <c r="B35" s="11" t="s">
        <v>36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5">
      <c r="A36" s="10" t="s">
        <v>10</v>
      </c>
      <c r="B36" s="11" t="s">
        <v>37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5.75">
      <c r="A37" s="8" t="s">
        <v>38</v>
      </c>
      <c r="B37" s="9" t="s">
        <v>39</v>
      </c>
      <c r="C37" s="16">
        <f aca="true" t="shared" si="7" ref="C37:H37">SUM(C33+C34)</f>
        <v>0</v>
      </c>
      <c r="D37" s="16">
        <f t="shared" si="7"/>
        <v>152828.74325</v>
      </c>
      <c r="E37" s="16">
        <f t="shared" si="7"/>
        <v>14182.712999999989</v>
      </c>
      <c r="F37" s="16">
        <f t="shared" si="7"/>
        <v>-11075.557</v>
      </c>
      <c r="G37" s="16">
        <f t="shared" si="7"/>
        <v>68589.00299999997</v>
      </c>
      <c r="H37" s="16">
        <f t="shared" si="7"/>
        <v>-14041.537000000028</v>
      </c>
      <c r="I37" s="16">
        <f>SUM(I33+I34)</f>
        <v>-18927.397</v>
      </c>
      <c r="J37" s="16">
        <f>SUM(J33+J34)</f>
        <v>-24295.12</v>
      </c>
      <c r="K37" s="16">
        <f>SUM(K33+K34)</f>
        <v>79094.57999999999</v>
      </c>
      <c r="L37" s="16">
        <f>SUM(L33+L34)</f>
        <v>64507.82000000005</v>
      </c>
      <c r="M37" s="16">
        <f>SUM(M33+M34)</f>
        <v>46187.26999999994</v>
      </c>
    </row>
    <row r="38" spans="1:13" ht="30">
      <c r="A38" s="10" t="s">
        <v>8</v>
      </c>
      <c r="B38" s="11" t="s">
        <v>40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30">
      <c r="A39" s="10" t="s">
        <v>10</v>
      </c>
      <c r="B39" s="11" t="s">
        <v>41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4" ht="15">
      <c r="A40" s="21"/>
      <c r="B40" s="22"/>
      <c r="C40" s="23"/>
      <c r="D40" s="23"/>
    </row>
    <row r="41" spans="1:4" ht="15">
      <c r="A41" s="21"/>
      <c r="B41" s="22"/>
      <c r="C41" s="23"/>
      <c r="D41" s="23"/>
    </row>
    <row r="42" spans="1:5" ht="15">
      <c r="A42" s="1"/>
      <c r="B42" s="2"/>
      <c r="D42" s="1"/>
      <c r="E42" s="4"/>
    </row>
    <row r="43" spans="1:9" ht="15">
      <c r="A43" s="3" t="s">
        <v>62</v>
      </c>
      <c r="B43" s="13"/>
      <c r="D43" s="1"/>
      <c r="E43" s="14"/>
      <c r="I43" s="3" t="s">
        <v>53</v>
      </c>
    </row>
    <row r="44" spans="1:4" ht="15">
      <c r="A44" s="1"/>
      <c r="B44" s="2"/>
      <c r="C44" s="4"/>
      <c r="D44" s="1"/>
    </row>
  </sheetData>
  <mergeCells count="5">
    <mergeCell ref="A8:A9"/>
    <mergeCell ref="B8:B9"/>
    <mergeCell ref="B3:K3"/>
    <mergeCell ref="B5:K5"/>
    <mergeCell ref="A6:K6"/>
  </mergeCells>
  <printOptions horizontalCentered="1" verticalCentered="1"/>
  <pageMargins left="0.7874015748031497" right="0.7874015748031497" top="0.76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Caritas </cp:lastModifiedBy>
  <cp:lastPrinted>2015-03-16T10:33:56Z</cp:lastPrinted>
  <dcterms:created xsi:type="dcterms:W3CDTF">2005-02-07T23:19:41Z</dcterms:created>
  <dcterms:modified xsi:type="dcterms:W3CDTF">2015-03-16T14:23:00Z</dcterms:modified>
  <cp:category/>
  <cp:version/>
  <cp:contentType/>
  <cp:contentStatus/>
</cp:coreProperties>
</file>