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795" windowHeight="125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'Arkusz1'!$A$2:$J$290</definedName>
  </definedNames>
  <calcPr fullCalcOnLoad="1"/>
</workbook>
</file>

<file path=xl/comments1.xml><?xml version="1.0" encoding="utf-8"?>
<comments xmlns="http://schemas.openxmlformats.org/spreadsheetml/2006/main">
  <authors>
    <author>Jacek Paluch</author>
  </authors>
  <commentList>
    <comment ref="D33" authorId="0">
      <text>
        <r>
          <rPr>
            <b/>
            <sz val="8"/>
            <rFont val="Tahoma"/>
            <family val="2"/>
          </rPr>
          <t xml:space="preserve">Zwiększenie wartości inwestycji w nieruchomości i prawa jeżeli wycenia się je wg wartości godziwej </t>
        </r>
      </text>
    </comment>
    <comment ref="E33" authorId="0">
      <text>
        <r>
          <rPr>
            <b/>
            <sz val="8"/>
            <rFont val="Tahoma"/>
            <family val="0"/>
          </rPr>
          <t>Zwiększenia z tytułu np.: zakupu, darowizny, śr.trwałych otrzymanych na podstawie leasingu finansowego</t>
        </r>
      </text>
    </comment>
    <comment ref="F33" authorId="0">
      <text>
        <r>
          <rPr>
            <b/>
            <sz val="8"/>
            <rFont val="Tahoma"/>
            <family val="0"/>
          </rPr>
          <t>Przejecie środków trwałych w budowie, które uprzednio wymagały budowy, montażu lub zostały ulepszone</t>
        </r>
      </text>
    </comment>
    <comment ref="D43" authorId="0">
      <text>
        <r>
          <rPr>
            <b/>
            <sz val="8"/>
            <rFont val="Tahoma"/>
            <family val="0"/>
          </rPr>
          <t xml:space="preserve">Obniżenie wartości spowodowane trwałą utratą wartości
</t>
        </r>
      </text>
    </comment>
  </commentList>
</comments>
</file>

<file path=xl/sharedStrings.xml><?xml version="1.0" encoding="utf-8"?>
<sst xmlns="http://schemas.openxmlformats.org/spreadsheetml/2006/main" count="283" uniqueCount="196">
  <si>
    <t>CARITAS DIECEZJI TORUŃSKIEJ</t>
  </si>
  <si>
    <t>a. Stosowane metody wyceny aktywów i pasywów</t>
  </si>
  <si>
    <t>Wyszczególnienie</t>
  </si>
  <si>
    <t>Przyjęte metody wyceny w zasadach (polityce) rachunkowości</t>
  </si>
  <si>
    <t>ŚRODKI TRWAŁE</t>
  </si>
  <si>
    <t>W WYSOKOŚCI CENY NABYCIA LUB KOSZTÓW WYTWORZENIA</t>
  </si>
  <si>
    <t>WARTOŚCI NIEMATERIALNE I PRAWNE</t>
  </si>
  <si>
    <t>W CENIE NABYCIA</t>
  </si>
  <si>
    <t>AMORTYZACJA ŚRODKÓW TRAWAŁYCH I WARTOŚCI NIEMATERIALNYCH I PRAWNYCH</t>
  </si>
  <si>
    <t>STAWKI PRZEWIDZIANE W WYKAZIE ROCZNYCH STAWEK AMORTYZACYJNYCH STANOWIĄCYCH ZAŁĄCZNIK DO USTAWY O PODATKU DOCHODOWYM OD OSÓB PRAWNYCH - METODA AMORTYZCJI LINIOWEJ</t>
  </si>
  <si>
    <t>MATERIAŁY I TOWARY</t>
  </si>
  <si>
    <t>WEDŁUG CEN ZAKUPU</t>
  </si>
  <si>
    <t>NALEŻNOŚCI I ZOBOWIĄZANIA</t>
  </si>
  <si>
    <t>W KWOTACH WYMAGANEJ ZAPŁATY Z ZACHOWANIEM ZASADY OSTROŻNEJ WYCENY</t>
  </si>
  <si>
    <t>INWESTYCJE KRÓTKOTERMINOWE</t>
  </si>
  <si>
    <t>WEDŁUG CEN NABYCIA LUB CEN RYNKOWYCH W ZALEŻNOŚCI OD TEGO, KTÓRA Z NICH JEST NIŻSZA</t>
  </si>
  <si>
    <t>ŚRODKI PIENIĘŻNE</t>
  </si>
  <si>
    <t>WEDŁUG WARTOŚCI NOMINALNEJ</t>
  </si>
  <si>
    <t>b. Zmiany stosowanych metod wyceny aktywów i pasywów - przyczyny i wynik</t>
  </si>
  <si>
    <t xml:space="preserve">Wyszczególnienie zmiany </t>
  </si>
  <si>
    <t>Przyczyny zmiany</t>
  </si>
  <si>
    <t>Kwota wyniku finansowego spowodowana zmianami</t>
  </si>
  <si>
    <t>c. Informacje o  zdarzeniach gospodarczych po dacie bilansu nieujęte w księgach handlowych</t>
  </si>
  <si>
    <t>Wyszczególnienie zdarzeń</t>
  </si>
  <si>
    <t>Kwota w złotych</t>
  </si>
  <si>
    <t xml:space="preserve">Nie uwzględniono w </t>
  </si>
  <si>
    <t xml:space="preserve">Bilansie </t>
  </si>
  <si>
    <t>Rachunku wyników</t>
  </si>
  <si>
    <t>a. Rzeczowe aktywa trwałe - środki trwałe</t>
  </si>
  <si>
    <t>Nazwa grupy składników majątku trwałego</t>
  </si>
  <si>
    <t>Stan na początek roku obrotowego</t>
  </si>
  <si>
    <t>Aktualizacja</t>
  </si>
  <si>
    <t>Przychody</t>
  </si>
  <si>
    <t xml:space="preserve">Przemieszczenia </t>
  </si>
  <si>
    <t>Rozchody</t>
  </si>
  <si>
    <t>Stan na koniec roku obrotowego</t>
  </si>
  <si>
    <t>1. grunty (w tym prawo użytkowania gruntu)</t>
  </si>
  <si>
    <t>2. budynki, lokale i obiekty inżynierii lądowej i wodnej</t>
  </si>
  <si>
    <t>3. urządzenia techniczne i maszyny</t>
  </si>
  <si>
    <t xml:space="preserve">4. środki transportu </t>
  </si>
  <si>
    <t>5. inne środki trwałe</t>
  </si>
  <si>
    <t>Razem</t>
  </si>
  <si>
    <t>b. Umorzenie środków trwałych - amortyzacja</t>
  </si>
  <si>
    <t>Amortyzacja za rok</t>
  </si>
  <si>
    <t>Inne zwiększenia</t>
  </si>
  <si>
    <t>Zmniejszenie</t>
  </si>
  <si>
    <t>Stan na początek roku obrotowego (netto)</t>
  </si>
  <si>
    <t>Stan na koniec roku obrotowego (netto)</t>
  </si>
  <si>
    <t xml:space="preserve"> </t>
  </si>
  <si>
    <t>c. Grunty użytkowane wieczyście</t>
  </si>
  <si>
    <t>Zmiany w ciągu roku</t>
  </si>
  <si>
    <t>Zwiększenia</t>
  </si>
  <si>
    <t>Zmniejszenia</t>
  </si>
  <si>
    <t>Powierzchnia m2</t>
  </si>
  <si>
    <t>Wartość</t>
  </si>
  <si>
    <t>d.  Środki trwałe używana na podstawie umowy najmu lub dzierżawy</t>
  </si>
  <si>
    <t>e. Wartości niematerialne i prawne</t>
  </si>
  <si>
    <t>1. Inne wartości niematerialne i prawne</t>
  </si>
  <si>
    <t>f. Umorzenie wartości niematerialnych i prawnych - amortyzacja</t>
  </si>
  <si>
    <t>g. Inwestycje długoterminowe</t>
  </si>
  <si>
    <t>1. Nieruchomości</t>
  </si>
  <si>
    <t>2. Wartości niematerialne i prawne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</si>
  <si>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</si>
  <si>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</si>
  <si>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</si>
  <si>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</si>
  <si>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</si>
  <si>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</si>
  <si>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 xml:space="preserve">h. Podział należności  według pozycji bilansu o pozostałym na dzień bilansowy, przewidywanym umową okresie spłaty </t>
  </si>
  <si>
    <t xml:space="preserve"> Należności z tytułu</t>
  </si>
  <si>
    <t>okres wymagalności</t>
  </si>
  <si>
    <t>do 1 roku</t>
  </si>
  <si>
    <t>powyżej 1 roku</t>
  </si>
  <si>
    <t>stan na</t>
  </si>
  <si>
    <t>początek roku obrotowego</t>
  </si>
  <si>
    <t>koniec roku obrotowego</t>
  </si>
  <si>
    <t>1. dostaw i usług</t>
  </si>
  <si>
    <t>2. podatków</t>
  </si>
  <si>
    <t>3. środków od  ZUS</t>
  </si>
  <si>
    <t>4. wynagrodzeń</t>
  </si>
  <si>
    <t>5. dochodzone na drodze sądowej</t>
  </si>
  <si>
    <t>6. innych należności</t>
  </si>
  <si>
    <t>i. Podział zobowiązań według pozycji bilansu o pozostałym na dzień bilansowy, przewidywanym umową okresie spłaty</t>
  </si>
  <si>
    <t>Zobowiązania z tytułu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</si>
  <si>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</si>
  <si>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</si>
  <si>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</si>
  <si>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</si>
  <si>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</si>
  <si>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</si>
  <si>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>7. innych zobowiązań</t>
  </si>
  <si>
    <t xml:space="preserve">j. Rozliczenia międzyokresowe czynne i bierne </t>
  </si>
  <si>
    <t>Tytuły</t>
  </si>
  <si>
    <t xml:space="preserve">stan na </t>
  </si>
  <si>
    <t>1.Ogółem czynne rozliczenia międzyokresowe kosztów wg tytułów:</t>
  </si>
  <si>
    <t>a. opłacone z góry czynsze z tytułu wynajmowania pomieszczeń</t>
  </si>
  <si>
    <t>b. opłacone z góry prenumeraty czasopism i innych publikacji</t>
  </si>
  <si>
    <t>c. opłacone z góry ubezpieczenia majątkowe i osobowe</t>
  </si>
  <si>
    <t>d. inne czynne rozliczenia międzyokresowe kosztów</t>
  </si>
  <si>
    <t>2.Ogółem bierne rozliczenia międzyokresowe kosztów wg tytułów:</t>
  </si>
  <si>
    <t>a. inne bierne rozliczenia międzyokresowe kosztów</t>
  </si>
  <si>
    <t>k. Rozliczenia międzyokresowe przychodów</t>
  </si>
  <si>
    <t>1.Rozliczenia międzyokresowe przychodów (wyszczególnienie wg tytułów)</t>
  </si>
  <si>
    <t>l. Informacje o zyskach i stratach nadzwyczajnych</t>
  </si>
  <si>
    <t xml:space="preserve">Wyszczególnienie </t>
  </si>
  <si>
    <t>Rok bieżący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</si>
  <si>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</si>
  <si>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</si>
  <si>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</si>
  <si>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</si>
  <si>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</si>
  <si>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</si>
  <si>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>J. Zatrudnienie i wynagrodzenia</t>
  </si>
  <si>
    <t>Przeciętne zatrudnienie w roku</t>
  </si>
  <si>
    <t>(z podziałałem na grupy zawodowe)</t>
  </si>
  <si>
    <t>brak zatrudnienia</t>
  </si>
  <si>
    <t>Ogółem</t>
  </si>
  <si>
    <t>Wypełniają organizacje prowadzące działalność statutową odpłatną i nieodpłatną pożytku publicznego oraz prowadzące tylko działalność statutową odpłatną pożytku publicznego. W pozostałych przypadkach wpisać n/d</t>
  </si>
  <si>
    <t>K. Informacja o wypłaconych wynagrodzeniach powyżej określonego                          w art. 9 ust. 1 pkt 2 Ustawy o działalności pożytku publicznego i o wolontariacie      (Dz.U. Nr 96 poz. 873 z późn. zm.)</t>
  </si>
  <si>
    <t>Liczba osób</t>
  </si>
  <si>
    <t>Liczba osób, które przekroczyły w/w wynagrodzenie</t>
  </si>
  <si>
    <t>n/d</t>
  </si>
  <si>
    <t>Informacje o strukturze przychodów - źródła i wysokość</t>
  </si>
  <si>
    <t xml:space="preserve">a. Przychody z działalności statutowej </t>
  </si>
  <si>
    <t>Składki brutto określone statutem</t>
  </si>
  <si>
    <t>Przychody z działalności statutowej nieodpłatnej pożytku publicznego</t>
  </si>
  <si>
    <t>(wyszczególnienie)</t>
  </si>
  <si>
    <t>z 1%</t>
  </si>
  <si>
    <t>odsetki</t>
  </si>
  <si>
    <t>Przychody z działalności statutowej odpłatnej pożytku publicznego</t>
  </si>
  <si>
    <t>Pozostałe przychody określone statutem</t>
  </si>
  <si>
    <t>darowizny rzeczowe</t>
  </si>
  <si>
    <t>b. Pozostałe przychody</t>
  </si>
  <si>
    <t>Przychody ze sprzedaży środków trwałych, środków trwałych w budowie oraz wartości niematerialnych i prawnych</t>
  </si>
  <si>
    <t>Przychody z likwidacji środków trwałych</t>
  </si>
  <si>
    <t xml:space="preserve">Inne </t>
  </si>
  <si>
    <t>c. Przychody finansowe</t>
  </si>
  <si>
    <t>Cena sprzedaży akcji i udziałów</t>
  </si>
  <si>
    <t>Odsetki od lokat, wkładów bankowych</t>
  </si>
  <si>
    <t>Odsetki od pożyczek</t>
  </si>
  <si>
    <t>Odsetki od posiadanych papierów wartościowych</t>
  </si>
  <si>
    <t>Otrzymane dywidendy od akcji obcych</t>
  </si>
  <si>
    <t>Inne przychody finansowe</t>
  </si>
  <si>
    <t>a. Informacje o strukturze kosztów</t>
  </si>
  <si>
    <t>Koszty realizacji działalności statutowej nieodpłatnej pożytku publicznego</t>
  </si>
  <si>
    <t>świadczenia pieniężne:</t>
  </si>
  <si>
    <t xml:space="preserve">Pomoc ubogiej młodzieży w edukacji - częściowe utrzymanie Bursy Akademickiej </t>
  </si>
  <si>
    <t>świadczenia niepieniężne:</t>
  </si>
  <si>
    <t>Koszty realizacji działalności statutowej odpłatnej pożytku publicznego</t>
  </si>
  <si>
    <t>Pozostałe koszty realizacji zadań statutowych</t>
  </si>
  <si>
    <t>świadczenia pieniężne</t>
  </si>
  <si>
    <t>świadczenia niepieniężne</t>
  </si>
  <si>
    <t>wydanie darowiz rzeczowych - art. spoż</t>
  </si>
  <si>
    <t>Koszty administracyjne:</t>
  </si>
  <si>
    <t>- zużycie materiałów i energii</t>
  </si>
  <si>
    <t>- usługi obce</t>
  </si>
  <si>
    <t>- podatki i opłaty</t>
  </si>
  <si>
    <t>- wynagrodzenia oraz ubezpieczenia społeczne i inne świadczenia</t>
  </si>
  <si>
    <t>- amortyzacja</t>
  </si>
  <si>
    <t>- pozostałe koszty</t>
  </si>
  <si>
    <t>b. Pozostałe koszty</t>
  </si>
  <si>
    <t>wartość netto sprzedanych środków trwałych, środków trwałych w budowie oraz wartości niematerialnych i prawnych</t>
  </si>
  <si>
    <t>wartość netto z likwidacji środków trwałych, wartości niematerialnych i prawnych w wyniku zdarzeń mieszczących się w granicach ogólnego ryzyka gospodarczego</t>
  </si>
  <si>
    <t>Inne</t>
  </si>
  <si>
    <t>c. Koszty finansowe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</si>
  <si>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</si>
  <si>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</si>
  <si>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</si>
  <si>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Zapłacone odsetki za nieterminową regulację zobowiązań</t>
  </si>
  <si>
    <t>Odsetki i dodatkowe opłaty od środków trwałych przejętych w leasing finansowy</t>
  </si>
  <si>
    <t>Inne koszty finansowe</t>
  </si>
  <si>
    <t>a. Źródła zwiększenia i wykorzystanie funduszu statutowego</t>
  </si>
  <si>
    <t>Fundusz</t>
  </si>
  <si>
    <t>statutowy</t>
  </si>
  <si>
    <t>z aktualizacji wyceny</t>
  </si>
  <si>
    <t>1. Stan na początek roku obrotowego</t>
  </si>
  <si>
    <t>a. zwiększenia</t>
  </si>
  <si>
    <t>- z zysku</t>
  </si>
  <si>
    <t>- inne</t>
  </si>
  <si>
    <t>b. zmniejszenia</t>
  </si>
  <si>
    <t>- pokrycie straty</t>
  </si>
  <si>
    <t>2. Stan na koniec okresu obrotowego</t>
  </si>
  <si>
    <t>b. Rozliczenie wyniku na działalności statutowej</t>
  </si>
  <si>
    <t>Wynik na działalności statutowej</t>
  </si>
  <si>
    <t>w tym:</t>
  </si>
  <si>
    <t>Zobowiązania związane z działalnością statutową:</t>
  </si>
  <si>
    <t>1. gwarancje</t>
  </si>
  <si>
    <t>2. poręczenia</t>
  </si>
  <si>
    <t>3. kaucje i wadia</t>
  </si>
  <si>
    <t>4. inne zobowiązania - transport PEAD</t>
  </si>
  <si>
    <t xml:space="preserve">zakup pieluchomajtek </t>
  </si>
  <si>
    <t>środki przekazane do dziennego domu pomocy społecznej ,Samarytanin</t>
  </si>
  <si>
    <t>koszt transportu</t>
  </si>
  <si>
    <t>Informacja dodatkowa za 2017 r.</t>
  </si>
  <si>
    <t>leczenie, rehabilitacja i pomoc dzieciom i osobom niepełnosprawnym</t>
  </si>
  <si>
    <t>zakup sprzętu rehabilitacyjnego i naprawa sprzętu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</si>
</sst>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4">
    <font>
      <sz val="10"/>
      <name val="Arial"/>
      <family val="0"/>
    </font>
    <font>
      <sz val="22"/>
      <name val="Arial"/>
      <family val="0"/>
    </font>
    <font>
      <sz val="24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i/>
      <sz val="10"/>
      <name val="Arial"/>
      <family val="2"/>
    </font>
    <font>
      <sz val="11"/>
      <name val="Arial"/>
      <family val="0"/>
    </font>
    <font>
      <b/>
      <sz val="8"/>
      <name val="Tahom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4" fontId="0" fillId="33" borderId="1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4" fontId="0" fillId="33" borderId="12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 wrapText="1"/>
    </xf>
    <xf numFmtId="4" fontId="3" fillId="35" borderId="14" xfId="0" applyNumberFormat="1" applyFont="1" applyFill="1" applyBorder="1" applyAlignment="1">
      <alignment/>
    </xf>
    <xf numFmtId="4" fontId="3" fillId="35" borderId="15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2" xfId="0" applyFill="1" applyBorder="1" applyAlignment="1">
      <alignment wrapText="1"/>
    </xf>
    <xf numFmtId="0" fontId="0" fillId="0" borderId="10" xfId="0" applyFill="1" applyBorder="1" applyAlignment="1">
      <alignment wrapText="1"/>
    </xf>
    <xf numFmtId="4" fontId="0" fillId="35" borderId="12" xfId="0" applyNumberFormat="1" applyFill="1" applyBorder="1" applyAlignment="1">
      <alignment/>
    </xf>
    <xf numFmtId="4" fontId="0" fillId="35" borderId="10" xfId="0" applyNumberFormat="1" applyFill="1" applyBorder="1" applyAlignment="1">
      <alignment/>
    </xf>
    <xf numFmtId="0" fontId="0" fillId="0" borderId="11" xfId="0" applyFill="1" applyBorder="1" applyAlignment="1">
      <alignment wrapText="1"/>
    </xf>
    <xf numFmtId="4" fontId="0" fillId="33" borderId="12" xfId="42" applyNumberFormat="1" applyFont="1" applyFill="1" applyBorder="1" applyAlignment="1">
      <alignment/>
    </xf>
    <xf numFmtId="4" fontId="3" fillId="35" borderId="10" xfId="42" applyNumberFormat="1" applyFont="1" applyFill="1" applyBorder="1" applyAlignment="1">
      <alignment/>
    </xf>
    <xf numFmtId="0" fontId="0" fillId="0" borderId="13" xfId="0" applyBorder="1" applyAlignment="1">
      <alignment/>
    </xf>
    <xf numFmtId="4" fontId="0" fillId="33" borderId="14" xfId="42" applyNumberFormat="1" applyFont="1" applyFill="1" applyBorder="1" applyAlignment="1">
      <alignment/>
    </xf>
    <xf numFmtId="4" fontId="3" fillId="35" borderId="15" xfId="42" applyNumberFormat="1" applyFont="1" applyFill="1" applyBorder="1" applyAlignment="1">
      <alignment/>
    </xf>
    <xf numFmtId="4" fontId="0" fillId="33" borderId="12" xfId="0" applyNumberForma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3" fillId="35" borderId="14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left" wrapText="1"/>
    </xf>
    <xf numFmtId="4" fontId="0" fillId="33" borderId="12" xfId="0" applyNumberFormat="1" applyFill="1" applyBorder="1" applyAlignment="1">
      <alignment horizontal="right" wrapText="1"/>
    </xf>
    <xf numFmtId="4" fontId="3" fillId="35" borderId="10" xfId="0" applyNumberFormat="1" applyFont="1" applyFill="1" applyBorder="1" applyAlignment="1">
      <alignment horizontal="right" wrapText="1"/>
    </xf>
    <xf numFmtId="0" fontId="0" fillId="0" borderId="11" xfId="0" applyBorder="1" applyAlignment="1">
      <alignment horizontal="left" wrapText="1"/>
    </xf>
    <xf numFmtId="4" fontId="0" fillId="33" borderId="12" xfId="0" applyNumberFormat="1" applyFill="1" applyBorder="1" applyAlignment="1">
      <alignment horizontal="right"/>
    </xf>
    <xf numFmtId="4" fontId="3" fillId="35" borderId="14" xfId="0" applyNumberFormat="1" applyFont="1" applyFill="1" applyBorder="1" applyAlignment="1">
      <alignment horizontal="right"/>
    </xf>
    <xf numFmtId="4" fontId="3" fillId="35" borderId="15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4" fontId="3" fillId="35" borderId="12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0" fillId="33" borderId="12" xfId="0" applyNumberFormat="1" applyFill="1" applyBorder="1" applyAlignment="1">
      <alignment wrapText="1"/>
    </xf>
    <xf numFmtId="4" fontId="3" fillId="35" borderId="12" xfId="0" applyNumberFormat="1" applyFont="1" applyFill="1" applyBorder="1" applyAlignment="1">
      <alignment wrapText="1"/>
    </xf>
    <xf numFmtId="4" fontId="3" fillId="35" borderId="10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wrapText="1"/>
    </xf>
    <xf numFmtId="0" fontId="0" fillId="0" borderId="13" xfId="0" applyBorder="1" applyAlignment="1">
      <alignment wrapText="1"/>
    </xf>
    <xf numFmtId="4" fontId="0" fillId="33" borderId="14" xfId="0" applyNumberFormat="1" applyFill="1" applyBorder="1" applyAlignment="1">
      <alignment/>
    </xf>
    <xf numFmtId="4" fontId="0" fillId="33" borderId="15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0" borderId="12" xfId="0" applyBorder="1" applyAlignment="1">
      <alignment/>
    </xf>
    <xf numFmtId="0" fontId="3" fillId="0" borderId="16" xfId="0" applyFont="1" applyBorder="1" applyAlignment="1">
      <alignment/>
    </xf>
    <xf numFmtId="4" fontId="3" fillId="35" borderId="17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16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49" fontId="3" fillId="0" borderId="16" xfId="0" applyNumberFormat="1" applyFont="1" applyBorder="1" applyAlignment="1">
      <alignment wrapText="1"/>
    </xf>
    <xf numFmtId="49" fontId="5" fillId="35" borderId="11" xfId="0" applyNumberFormat="1" applyFont="1" applyFill="1" applyBorder="1" applyAlignment="1">
      <alignment wrapText="1"/>
    </xf>
    <xf numFmtId="4" fontId="5" fillId="35" borderId="10" xfId="0" applyNumberFormat="1" applyFont="1" applyFill="1" applyBorder="1" applyAlignment="1">
      <alignment/>
    </xf>
    <xf numFmtId="49" fontId="0" fillId="33" borderId="11" xfId="0" applyNumberFormat="1" applyFill="1" applyBorder="1" applyAlignment="1">
      <alignment wrapText="1"/>
    </xf>
    <xf numFmtId="49" fontId="3" fillId="0" borderId="11" xfId="0" applyNumberFormat="1" applyFont="1" applyBorder="1" applyAlignment="1">
      <alignment wrapText="1"/>
    </xf>
    <xf numFmtId="49" fontId="3" fillId="0" borderId="11" xfId="0" applyNumberFormat="1" applyFont="1" applyFill="1" applyBorder="1" applyAlignment="1">
      <alignment wrapText="1"/>
    </xf>
    <xf numFmtId="49" fontId="0" fillId="35" borderId="11" xfId="0" applyNumberFormat="1" applyFill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0" xfId="0" applyNumberFormat="1" applyAlignment="1">
      <alignment wrapText="1"/>
    </xf>
    <xf numFmtId="0" fontId="0" fillId="0" borderId="13" xfId="0" applyFill="1" applyBorder="1" applyAlignment="1">
      <alignment wrapText="1"/>
    </xf>
    <xf numFmtId="49" fontId="3" fillId="0" borderId="11" xfId="0" applyNumberFormat="1" applyFont="1" applyBorder="1" applyAlignment="1">
      <alignment/>
    </xf>
    <xf numFmtId="4" fontId="3" fillId="33" borderId="12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9" fontId="0" fillId="0" borderId="11" xfId="0" applyNumberFormat="1" applyBorder="1" applyAlignment="1">
      <alignment/>
    </xf>
    <xf numFmtId="49" fontId="3" fillId="0" borderId="13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35" borderId="11" xfId="0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9" fontId="0" fillId="33" borderId="11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3" xfId="0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21" xfId="0" applyFill="1" applyBorder="1" applyAlignment="1">
      <alignment horizontal="center" wrapText="1"/>
    </xf>
    <xf numFmtId="0" fontId="0" fillId="33" borderId="22" xfId="0" applyFill="1" applyBorder="1" applyAlignment="1">
      <alignment horizontal="center" wrapText="1"/>
    </xf>
    <xf numFmtId="0" fontId="0" fillId="33" borderId="23" xfId="0" applyFill="1" applyBorder="1" applyAlignment="1">
      <alignment horizontal="center" wrapText="1"/>
    </xf>
    <xf numFmtId="0" fontId="3" fillId="0" borderId="16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33" borderId="21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164" fontId="3" fillId="35" borderId="14" xfId="0" applyNumberFormat="1" applyFont="1" applyFill="1" applyBorder="1" applyAlignment="1">
      <alignment horizontal="center"/>
    </xf>
    <xf numFmtId="164" fontId="3" fillId="35" borderId="15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4" fillId="0" borderId="40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25" xfId="0" applyBorder="1" applyAlignment="1">
      <alignment horizontal="left"/>
    </xf>
    <xf numFmtId="0" fontId="3" fillId="0" borderId="16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21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0"/>
  <sheetViews>
    <sheetView tabSelected="1" zoomScale="160" zoomScaleNormal="160" zoomScalePageLayoutView="0" workbookViewId="0" topLeftCell="A277">
      <selection activeCell="C228" sqref="C228"/>
    </sheetView>
  </sheetViews>
  <sheetFormatPr defaultColWidth="9.140625" defaultRowHeight="12.75"/>
  <cols>
    <col min="2" max="2" width="39.00390625" style="0" customWidth="1"/>
    <col min="3" max="3" width="15.8515625" style="0" customWidth="1"/>
    <col min="4" max="4" width="14.28125" style="0" customWidth="1"/>
    <col min="5" max="5" width="16.7109375" style="0" customWidth="1"/>
    <col min="6" max="6" width="12.00390625" style="0" customWidth="1"/>
    <col min="7" max="7" width="11.8515625" style="0" customWidth="1"/>
    <col min="8" max="8" width="14.28125" style="0" customWidth="1"/>
    <col min="9" max="9" width="12.7109375" style="0" customWidth="1"/>
    <col min="10" max="10" width="15.00390625" style="0" customWidth="1"/>
  </cols>
  <sheetData>
    <row r="2" spans="2:8" ht="27">
      <c r="B2" s="97" t="s">
        <v>0</v>
      </c>
      <c r="C2" s="97"/>
      <c r="D2" s="97"/>
      <c r="E2" s="97"/>
      <c r="F2" s="97"/>
      <c r="G2" s="97"/>
      <c r="H2" s="97"/>
    </row>
    <row r="4" spans="2:8" ht="30">
      <c r="B4" s="98" t="s">
        <v>193</v>
      </c>
      <c r="C4" s="98"/>
      <c r="D4" s="98"/>
      <c r="E4" s="98"/>
      <c r="F4" s="98"/>
      <c r="G4" s="98"/>
      <c r="H4" s="98"/>
    </row>
    <row r="5" spans="2:8" ht="30">
      <c r="B5" s="2"/>
      <c r="C5" s="2"/>
      <c r="D5" s="2"/>
      <c r="E5" s="2"/>
      <c r="F5" s="2"/>
      <c r="G5" s="2"/>
      <c r="H5" s="2"/>
    </row>
    <row r="7" ht="13.5" thickBot="1"/>
    <row r="8" spans="2:6" ht="12.75">
      <c r="B8" s="99" t="s">
        <v>1</v>
      </c>
      <c r="C8" s="100"/>
      <c r="D8" s="100"/>
      <c r="E8" s="100"/>
      <c r="F8" s="101"/>
    </row>
    <row r="9" spans="2:6" ht="12.75">
      <c r="B9" s="102" t="s">
        <v>2</v>
      </c>
      <c r="C9" s="103"/>
      <c r="D9" s="103" t="s">
        <v>3</v>
      </c>
      <c r="E9" s="103"/>
      <c r="F9" s="104"/>
    </row>
    <row r="10" spans="2:6" ht="12.75">
      <c r="B10" s="108" t="s">
        <v>4</v>
      </c>
      <c r="C10" s="109"/>
      <c r="D10" s="109" t="s">
        <v>5</v>
      </c>
      <c r="E10" s="109"/>
      <c r="F10" s="110"/>
    </row>
    <row r="11" spans="2:6" ht="12.75">
      <c r="B11" s="108" t="s">
        <v>6</v>
      </c>
      <c r="C11" s="109"/>
      <c r="D11" s="111" t="s">
        <v>7</v>
      </c>
      <c r="E11" s="112"/>
      <c r="F11" s="113"/>
    </row>
    <row r="12" spans="2:6" ht="13.5" thickBot="1">
      <c r="B12" s="105" t="s">
        <v>8</v>
      </c>
      <c r="C12" s="106"/>
      <c r="D12" s="106" t="s">
        <v>9</v>
      </c>
      <c r="E12" s="106"/>
      <c r="F12" s="107"/>
    </row>
    <row r="13" spans="2:6" ht="13.5" thickBot="1">
      <c r="B13" s="105" t="s">
        <v>10</v>
      </c>
      <c r="C13" s="106"/>
      <c r="D13" s="106" t="s">
        <v>11</v>
      </c>
      <c r="E13" s="106"/>
      <c r="F13" s="107"/>
    </row>
    <row r="14" spans="2:6" ht="13.5" thickBot="1">
      <c r="B14" s="105" t="s">
        <v>12</v>
      </c>
      <c r="C14" s="106"/>
      <c r="D14" s="106" t="s">
        <v>13</v>
      </c>
      <c r="E14" s="106"/>
      <c r="F14" s="107"/>
    </row>
    <row r="15" spans="2:6" ht="13.5" thickBot="1">
      <c r="B15" s="105" t="s">
        <v>14</v>
      </c>
      <c r="C15" s="106"/>
      <c r="D15" s="106" t="s">
        <v>15</v>
      </c>
      <c r="E15" s="106"/>
      <c r="F15" s="107"/>
    </row>
    <row r="16" spans="2:6" ht="13.5" thickBot="1">
      <c r="B16" s="105" t="s">
        <v>16</v>
      </c>
      <c r="C16" s="106"/>
      <c r="D16" s="106" t="s">
        <v>17</v>
      </c>
      <c r="E16" s="106"/>
      <c r="F16" s="107"/>
    </row>
    <row r="18" ht="13.5" thickBot="1"/>
    <row r="19" spans="2:6" ht="12.75">
      <c r="B19" s="114" t="s">
        <v>18</v>
      </c>
      <c r="C19" s="115"/>
      <c r="D19" s="115"/>
      <c r="E19" s="115"/>
      <c r="F19" s="116"/>
    </row>
    <row r="20" spans="2:6" ht="12.75">
      <c r="B20" s="3" t="s">
        <v>19</v>
      </c>
      <c r="C20" s="103" t="s">
        <v>20</v>
      </c>
      <c r="D20" s="103"/>
      <c r="E20" s="117" t="s">
        <v>21</v>
      </c>
      <c r="F20" s="118"/>
    </row>
    <row r="21" spans="2:6" ht="13.5" thickBot="1">
      <c r="B21" s="8"/>
      <c r="C21" s="106"/>
      <c r="D21" s="106"/>
      <c r="E21" s="126">
        <v>0</v>
      </c>
      <c r="F21" s="127"/>
    </row>
    <row r="24" ht="13.5" thickBot="1"/>
    <row r="25" spans="2:6" ht="12.75">
      <c r="B25" s="99" t="s">
        <v>22</v>
      </c>
      <c r="C25" s="100"/>
      <c r="D25" s="100"/>
      <c r="E25" s="100"/>
      <c r="F25" s="101"/>
    </row>
    <row r="26" spans="2:6" ht="12.75">
      <c r="B26" s="128" t="s">
        <v>23</v>
      </c>
      <c r="C26" s="130" t="s">
        <v>24</v>
      </c>
      <c r="D26" s="131"/>
      <c r="E26" s="134" t="s">
        <v>25</v>
      </c>
      <c r="F26" s="135"/>
    </row>
    <row r="27" spans="2:6" ht="12.75">
      <c r="B27" s="129"/>
      <c r="C27" s="132"/>
      <c r="D27" s="133"/>
      <c r="E27" s="4" t="s">
        <v>26</v>
      </c>
      <c r="F27" s="5" t="s">
        <v>27</v>
      </c>
    </row>
    <row r="28" spans="2:6" ht="12.75">
      <c r="B28" s="9"/>
      <c r="C28" s="119"/>
      <c r="D28" s="120"/>
      <c r="E28" s="10"/>
      <c r="F28" s="11"/>
    </row>
    <row r="29" spans="2:6" ht="13.5" thickBot="1">
      <c r="B29" s="12"/>
      <c r="C29" s="121"/>
      <c r="D29" s="122"/>
      <c r="E29" s="13"/>
      <c r="F29" s="14"/>
    </row>
    <row r="31" ht="13.5" thickBot="1"/>
    <row r="32" spans="2:8" ht="12.75">
      <c r="B32" s="99" t="s">
        <v>28</v>
      </c>
      <c r="C32" s="100"/>
      <c r="D32" s="100"/>
      <c r="E32" s="100"/>
      <c r="F32" s="100"/>
      <c r="G32" s="100"/>
      <c r="H32" s="101"/>
    </row>
    <row r="33" spans="2:10" ht="38.25">
      <c r="B33" s="15" t="s">
        <v>29</v>
      </c>
      <c r="C33" s="16" t="s">
        <v>30</v>
      </c>
      <c r="D33" s="16" t="s">
        <v>31</v>
      </c>
      <c r="E33" s="16" t="s">
        <v>32</v>
      </c>
      <c r="F33" s="16" t="s">
        <v>33</v>
      </c>
      <c r="G33" s="16" t="s">
        <v>34</v>
      </c>
      <c r="H33" s="17" t="s">
        <v>35</v>
      </c>
      <c r="I33" s="18"/>
      <c r="J33" s="18"/>
    </row>
    <row r="34" spans="2:8" ht="25.5">
      <c r="B34" s="15" t="s">
        <v>36</v>
      </c>
      <c r="C34" s="19"/>
      <c r="D34" s="19"/>
      <c r="E34" s="19"/>
      <c r="F34" s="19"/>
      <c r="G34" s="19"/>
      <c r="H34" s="20">
        <f>C34+D34+E34+F34-G34</f>
        <v>0</v>
      </c>
    </row>
    <row r="35" spans="2:8" ht="25.5">
      <c r="B35" s="15" t="s">
        <v>37</v>
      </c>
      <c r="C35" s="19">
        <v>153146.68</v>
      </c>
      <c r="D35" s="19"/>
      <c r="E35" s="19">
        <v>0</v>
      </c>
      <c r="F35" s="19"/>
      <c r="G35" s="19"/>
      <c r="H35" s="20">
        <f>C35+D35+E35+F35-G35</f>
        <v>153146.68</v>
      </c>
    </row>
    <row r="36" spans="2:8" ht="12.75">
      <c r="B36" s="15" t="s">
        <v>38</v>
      </c>
      <c r="C36" s="19"/>
      <c r="D36" s="19"/>
      <c r="E36" s="19"/>
      <c r="F36" s="19"/>
      <c r="G36" s="19"/>
      <c r="H36" s="20">
        <f>C36+D36+E36+F36-G36</f>
        <v>0</v>
      </c>
    </row>
    <row r="37" spans="2:8" ht="12.75">
      <c r="B37" s="15" t="s">
        <v>39</v>
      </c>
      <c r="C37" s="19"/>
      <c r="D37" s="19"/>
      <c r="E37" s="19"/>
      <c r="F37" s="19"/>
      <c r="G37" s="19"/>
      <c r="H37" s="20">
        <f>C37+D37+E37+F37-G37</f>
        <v>0</v>
      </c>
    </row>
    <row r="38" spans="2:8" ht="12.75">
      <c r="B38" s="15" t="s">
        <v>40</v>
      </c>
      <c r="C38" s="19"/>
      <c r="D38" s="19"/>
      <c r="E38" s="19"/>
      <c r="F38" s="19"/>
      <c r="G38" s="19"/>
      <c r="H38" s="20">
        <f>C38+D38+E38+F38-G38</f>
        <v>0</v>
      </c>
    </row>
    <row r="39" spans="1:10" ht="13.5" thickBot="1">
      <c r="A39" s="21"/>
      <c r="B39" s="22" t="s">
        <v>41</v>
      </c>
      <c r="C39" s="23">
        <f aca="true" t="shared" si="0" ref="C39:H39">SUM(C34:C38)</f>
        <v>153146.68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4">
        <f t="shared" si="0"/>
        <v>153146.68</v>
      </c>
      <c r="I39" s="21"/>
      <c r="J39" s="21"/>
    </row>
    <row r="40" spans="2:8" ht="12.75">
      <c r="B40" s="25"/>
      <c r="C40" s="26"/>
      <c r="D40" s="26"/>
      <c r="E40" s="26"/>
      <c r="F40" s="26"/>
      <c r="G40" s="26"/>
      <c r="H40" s="26"/>
    </row>
    <row r="41" ht="13.5" thickBot="1"/>
    <row r="42" spans="2:10" ht="12.75">
      <c r="B42" s="123" t="s">
        <v>42</v>
      </c>
      <c r="C42" s="124"/>
      <c r="D42" s="124"/>
      <c r="E42" s="124"/>
      <c r="F42" s="124"/>
      <c r="G42" s="124"/>
      <c r="H42" s="124"/>
      <c r="I42" s="124"/>
      <c r="J42" s="125"/>
    </row>
    <row r="43" spans="2:10" ht="63.75">
      <c r="B43" s="15" t="s">
        <v>29</v>
      </c>
      <c r="C43" s="16" t="s">
        <v>30</v>
      </c>
      <c r="D43" s="16" t="s">
        <v>31</v>
      </c>
      <c r="E43" s="27" t="s">
        <v>43</v>
      </c>
      <c r="F43" s="27" t="s">
        <v>44</v>
      </c>
      <c r="G43" s="27" t="s">
        <v>45</v>
      </c>
      <c r="H43" s="27" t="s">
        <v>35</v>
      </c>
      <c r="I43" s="27" t="s">
        <v>46</v>
      </c>
      <c r="J43" s="28" t="s">
        <v>47</v>
      </c>
    </row>
    <row r="44" spans="2:10" ht="25.5">
      <c r="B44" s="15" t="s">
        <v>36</v>
      </c>
      <c r="C44" s="19"/>
      <c r="D44" s="19"/>
      <c r="E44" s="19"/>
      <c r="F44" s="19"/>
      <c r="G44" s="19"/>
      <c r="H44" s="29">
        <f>C44-D44+E44+F44-G44</f>
        <v>0</v>
      </c>
      <c r="I44" s="29">
        <f>C34-C44</f>
        <v>0</v>
      </c>
      <c r="J44" s="30">
        <f>H34-H44</f>
        <v>0</v>
      </c>
    </row>
    <row r="45" spans="2:10" ht="25.5">
      <c r="B45" s="15" t="s">
        <v>37</v>
      </c>
      <c r="C45" s="19">
        <f>4785.84+3828.67+3828.67+3828.67+3828.67+3828.67+3828.67+3828.67+3828.67+3828.67+3828.67</f>
        <v>43072.53999999999</v>
      </c>
      <c r="D45" s="19">
        <v>0</v>
      </c>
      <c r="E45" s="19">
        <f>C35*2.5%</f>
        <v>3828.667</v>
      </c>
      <c r="F45" s="19"/>
      <c r="G45" s="19"/>
      <c r="H45" s="29">
        <f>C45-D45+E45+F45-G45</f>
        <v>46901.206999999995</v>
      </c>
      <c r="I45" s="29">
        <f>C35-C45</f>
        <v>110074.14</v>
      </c>
      <c r="J45" s="30">
        <f>H35-H45</f>
        <v>106245.473</v>
      </c>
    </row>
    <row r="46" spans="2:10" ht="12.75">
      <c r="B46" s="15" t="s">
        <v>38</v>
      </c>
      <c r="C46" s="19"/>
      <c r="D46" s="19"/>
      <c r="E46" s="19" t="s">
        <v>48</v>
      </c>
      <c r="F46" s="19"/>
      <c r="G46" s="19"/>
      <c r="H46" s="29">
        <v>0</v>
      </c>
      <c r="I46" s="29">
        <f>C36-C46</f>
        <v>0</v>
      </c>
      <c r="J46" s="30">
        <f>H36-H46</f>
        <v>0</v>
      </c>
    </row>
    <row r="47" spans="2:10" ht="12.75">
      <c r="B47" s="15" t="s">
        <v>39</v>
      </c>
      <c r="C47" s="19"/>
      <c r="D47" s="19"/>
      <c r="E47" s="19"/>
      <c r="F47" s="19"/>
      <c r="G47" s="19"/>
      <c r="H47" s="29">
        <f>C47-D47+E47+F47-G47</f>
        <v>0</v>
      </c>
      <c r="I47" s="29">
        <f>C37-C47</f>
        <v>0</v>
      </c>
      <c r="J47" s="30">
        <f>H37-H47</f>
        <v>0</v>
      </c>
    </row>
    <row r="48" spans="2:10" ht="12.75">
      <c r="B48" s="15" t="s">
        <v>40</v>
      </c>
      <c r="C48" s="19"/>
      <c r="D48" s="19"/>
      <c r="E48" s="19"/>
      <c r="F48" s="19"/>
      <c r="G48" s="19"/>
      <c r="H48" s="29">
        <f>C48-D48+E48+F48-G48</f>
        <v>0</v>
      </c>
      <c r="I48" s="29">
        <f>C38-C48</f>
        <v>0</v>
      </c>
      <c r="J48" s="30">
        <f>H38-H48</f>
        <v>0</v>
      </c>
    </row>
    <row r="49" spans="1:10" ht="13.5" thickBot="1">
      <c r="A49" s="21"/>
      <c r="B49" s="22" t="s">
        <v>41</v>
      </c>
      <c r="C49" s="23">
        <f>SUM(C44:C48)</f>
        <v>43072.53999999999</v>
      </c>
      <c r="D49" s="23">
        <f aca="true" t="shared" si="1" ref="D49:J49">SUM(D44:D48)</f>
        <v>0</v>
      </c>
      <c r="E49" s="23">
        <f t="shared" si="1"/>
        <v>3828.667</v>
      </c>
      <c r="F49" s="23">
        <f t="shared" si="1"/>
        <v>0</v>
      </c>
      <c r="G49" s="23">
        <f t="shared" si="1"/>
        <v>0</v>
      </c>
      <c r="H49" s="23">
        <f t="shared" si="1"/>
        <v>46901.206999999995</v>
      </c>
      <c r="I49" s="23">
        <f t="shared" si="1"/>
        <v>110074.14</v>
      </c>
      <c r="J49" s="24">
        <f t="shared" si="1"/>
        <v>106245.473</v>
      </c>
    </row>
    <row r="50" spans="2:9" ht="12.75">
      <c r="B50" s="25"/>
      <c r="C50" s="26"/>
      <c r="D50" s="26"/>
      <c r="E50" s="26"/>
      <c r="F50" s="26"/>
      <c r="G50" s="26"/>
      <c r="H50" s="26"/>
      <c r="I50" s="26"/>
    </row>
    <row r="51" spans="2:9" ht="13.5" thickBot="1">
      <c r="B51" s="25"/>
      <c r="C51" s="26"/>
      <c r="D51" s="26"/>
      <c r="E51" s="26"/>
      <c r="F51" s="26"/>
      <c r="G51" s="26"/>
      <c r="H51" s="26"/>
      <c r="I51" s="26"/>
    </row>
    <row r="52" spans="2:6" ht="12.75">
      <c r="B52" s="123" t="s">
        <v>49</v>
      </c>
      <c r="C52" s="124"/>
      <c r="D52" s="124"/>
      <c r="E52" s="124"/>
      <c r="F52" s="125"/>
    </row>
    <row r="53" spans="2:6" ht="12.75">
      <c r="B53" s="137"/>
      <c r="C53" s="139" t="s">
        <v>30</v>
      </c>
      <c r="D53" s="141" t="s">
        <v>50</v>
      </c>
      <c r="E53" s="142"/>
      <c r="F53" s="143" t="s">
        <v>35</v>
      </c>
    </row>
    <row r="54" spans="2:6" ht="12.75">
      <c r="B54" s="138"/>
      <c r="C54" s="140"/>
      <c r="D54" s="6" t="s">
        <v>51</v>
      </c>
      <c r="E54" s="6" t="s">
        <v>52</v>
      </c>
      <c r="F54" s="144"/>
    </row>
    <row r="55" spans="2:6" ht="12.75">
      <c r="B55" s="31" t="s">
        <v>53</v>
      </c>
      <c r="C55" s="32"/>
      <c r="D55" s="32"/>
      <c r="E55" s="32"/>
      <c r="F55" s="33">
        <f>C55+D55-E55</f>
        <v>0</v>
      </c>
    </row>
    <row r="56" spans="2:6" ht="13.5" thickBot="1">
      <c r="B56" s="34" t="s">
        <v>54</v>
      </c>
      <c r="C56" s="35"/>
      <c r="D56" s="35"/>
      <c r="E56" s="35"/>
      <c r="F56" s="36">
        <f>C56+D56-E56</f>
        <v>0</v>
      </c>
    </row>
    <row r="57" spans="2:6" ht="12.75">
      <c r="B57" s="26"/>
      <c r="C57" s="26"/>
      <c r="D57" s="26"/>
      <c r="E57" s="26"/>
      <c r="F57" s="26"/>
    </row>
    <row r="58" ht="13.5" thickBot="1"/>
    <row r="59" spans="2:6" ht="12.75">
      <c r="B59" s="99" t="s">
        <v>55</v>
      </c>
      <c r="C59" s="100"/>
      <c r="D59" s="100"/>
      <c r="E59" s="100"/>
      <c r="F59" s="101"/>
    </row>
    <row r="60" spans="2:6" ht="12.75">
      <c r="B60" s="136"/>
      <c r="C60" s="117" t="s">
        <v>30</v>
      </c>
      <c r="D60" s="117" t="s">
        <v>50</v>
      </c>
      <c r="E60" s="117"/>
      <c r="F60" s="118" t="s">
        <v>35</v>
      </c>
    </row>
    <row r="61" spans="2:6" ht="12.75">
      <c r="B61" s="136"/>
      <c r="C61" s="117"/>
      <c r="D61" s="6" t="s">
        <v>51</v>
      </c>
      <c r="E61" s="6" t="s">
        <v>52</v>
      </c>
      <c r="F61" s="118"/>
    </row>
    <row r="62" spans="2:6" ht="25.5">
      <c r="B62" s="15" t="s">
        <v>36</v>
      </c>
      <c r="C62" s="37"/>
      <c r="D62" s="37"/>
      <c r="E62" s="37"/>
      <c r="F62" s="38">
        <f>C62+D62-E62</f>
        <v>0</v>
      </c>
    </row>
    <row r="63" spans="2:6" ht="25.5">
      <c r="B63" s="15" t="s">
        <v>37</v>
      </c>
      <c r="C63" s="37"/>
      <c r="D63" s="37"/>
      <c r="E63" s="37"/>
      <c r="F63" s="38">
        <f>C63+D63-E63</f>
        <v>0</v>
      </c>
    </row>
    <row r="64" spans="2:6" ht="12.75">
      <c r="B64" s="15" t="s">
        <v>38</v>
      </c>
      <c r="C64" s="37"/>
      <c r="D64" s="37"/>
      <c r="E64" s="37"/>
      <c r="F64" s="38">
        <f>C64+D64-E64</f>
        <v>0</v>
      </c>
    </row>
    <row r="65" spans="2:6" ht="12.75">
      <c r="B65" s="15" t="s">
        <v>39</v>
      </c>
      <c r="C65" s="37"/>
      <c r="D65" s="37"/>
      <c r="E65" s="37"/>
      <c r="F65" s="38">
        <f>C65+D65-E65</f>
        <v>0</v>
      </c>
    </row>
    <row r="66" spans="2:6" ht="12.75">
      <c r="B66" s="15" t="s">
        <v>40</v>
      </c>
      <c r="C66" s="37"/>
      <c r="D66" s="37"/>
      <c r="E66" s="37"/>
      <c r="F66" s="38">
        <f>C66+D66-E66</f>
        <v>0</v>
      </c>
    </row>
    <row r="67" spans="1:10" ht="13.5" thickBot="1">
      <c r="A67" s="21"/>
      <c r="B67" s="22" t="s">
        <v>41</v>
      </c>
      <c r="C67" s="39">
        <f>SUM(C62:C66)</f>
        <v>0</v>
      </c>
      <c r="D67" s="39">
        <f>SUM(D62:D66)</f>
        <v>0</v>
      </c>
      <c r="E67" s="39">
        <f>SUM(E62:E66)</f>
        <v>0</v>
      </c>
      <c r="F67" s="39">
        <f>SUM(F62:F66)</f>
        <v>0</v>
      </c>
      <c r="G67" s="21"/>
      <c r="H67" s="21"/>
      <c r="I67" s="21"/>
      <c r="J67" s="21"/>
    </row>
    <row r="69" ht="13.5" thickBot="1"/>
    <row r="70" spans="2:8" ht="12.75">
      <c r="B70" s="99" t="s">
        <v>56</v>
      </c>
      <c r="C70" s="100"/>
      <c r="D70" s="100"/>
      <c r="E70" s="100"/>
      <c r="F70" s="100"/>
      <c r="G70" s="40"/>
      <c r="H70" s="41"/>
    </row>
    <row r="71" spans="2:7" ht="38.25">
      <c r="B71" s="42" t="s">
        <v>29</v>
      </c>
      <c r="C71" s="6" t="s">
        <v>30</v>
      </c>
      <c r="D71" s="6" t="s">
        <v>32</v>
      </c>
      <c r="E71" s="6" t="s">
        <v>34</v>
      </c>
      <c r="F71" s="7" t="s">
        <v>35</v>
      </c>
      <c r="G71" s="18"/>
    </row>
    <row r="72" spans="2:6" ht="12.75">
      <c r="B72" s="15" t="s">
        <v>57</v>
      </c>
      <c r="C72" s="19"/>
      <c r="D72" s="19"/>
      <c r="E72" s="19"/>
      <c r="F72" s="30">
        <f>C72+D72-E72</f>
        <v>0</v>
      </c>
    </row>
    <row r="73" spans="2:6" ht="13.5" thickBot="1">
      <c r="B73" s="22" t="s">
        <v>41</v>
      </c>
      <c r="C73" s="23">
        <f>SUM(C72:C72)</f>
        <v>0</v>
      </c>
      <c r="D73" s="23">
        <f>SUM(D72:D72)</f>
        <v>0</v>
      </c>
      <c r="E73" s="23">
        <f>SUM(E72:E72)</f>
        <v>0</v>
      </c>
      <c r="F73" s="24">
        <f>SUM(F72:F72)</f>
        <v>0</v>
      </c>
    </row>
    <row r="74" spans="2:7" ht="12.75">
      <c r="B74" s="25"/>
      <c r="C74" s="26"/>
      <c r="D74" s="26"/>
      <c r="E74" s="26"/>
      <c r="F74" s="26"/>
      <c r="G74" s="26"/>
    </row>
    <row r="75" ht="13.5" thickBot="1"/>
    <row r="76" spans="2:9" ht="12.75">
      <c r="B76" s="123" t="s">
        <v>58</v>
      </c>
      <c r="C76" s="124"/>
      <c r="D76" s="124"/>
      <c r="E76" s="124"/>
      <c r="F76" s="124"/>
      <c r="G76" s="124"/>
      <c r="H76" s="124"/>
      <c r="I76" s="125"/>
    </row>
    <row r="77" spans="2:9" ht="51">
      <c r="B77" s="42" t="s">
        <v>29</v>
      </c>
      <c r="C77" s="6" t="s">
        <v>30</v>
      </c>
      <c r="D77" s="43" t="s">
        <v>43</v>
      </c>
      <c r="E77" s="43" t="s">
        <v>44</v>
      </c>
      <c r="F77" s="43" t="s">
        <v>45</v>
      </c>
      <c r="G77" s="43" t="s">
        <v>35</v>
      </c>
      <c r="H77" s="43" t="s">
        <v>46</v>
      </c>
      <c r="I77" s="44" t="s">
        <v>47</v>
      </c>
    </row>
    <row r="78" spans="2:9" ht="12.75">
      <c r="B78" s="15" t="s">
        <v>57</v>
      </c>
      <c r="C78" s="19"/>
      <c r="D78" s="19"/>
      <c r="E78" s="19"/>
      <c r="F78" s="19"/>
      <c r="G78" s="29">
        <f>C78+D78+E78-F78</f>
        <v>0</v>
      </c>
      <c r="H78" s="29">
        <f>C72-C78</f>
        <v>0</v>
      </c>
      <c r="I78" s="30">
        <f>F72-G78</f>
        <v>0</v>
      </c>
    </row>
    <row r="79" spans="2:9" ht="13.5" thickBot="1">
      <c r="B79" s="22" t="s">
        <v>41</v>
      </c>
      <c r="C79" s="23">
        <f aca="true" t="shared" si="2" ref="C79:I79">SUM(C78:C78)</f>
        <v>0</v>
      </c>
      <c r="D79" s="23">
        <f t="shared" si="2"/>
        <v>0</v>
      </c>
      <c r="E79" s="23">
        <f t="shared" si="2"/>
        <v>0</v>
      </c>
      <c r="F79" s="23">
        <f t="shared" si="2"/>
        <v>0</v>
      </c>
      <c r="G79" s="23">
        <f t="shared" si="2"/>
        <v>0</v>
      </c>
      <c r="H79" s="23">
        <f t="shared" si="2"/>
        <v>0</v>
      </c>
      <c r="I79" s="24">
        <f t="shared" si="2"/>
        <v>0</v>
      </c>
    </row>
    <row r="80" ht="13.5" thickBot="1"/>
    <row r="81" spans="2:6" ht="12.75">
      <c r="B81" s="99" t="s">
        <v>59</v>
      </c>
      <c r="C81" s="100"/>
      <c r="D81" s="100"/>
      <c r="E81" s="100"/>
      <c r="F81" s="101"/>
    </row>
    <row r="82" spans="2:6" ht="12.75">
      <c r="B82" s="136"/>
      <c r="C82" s="117" t="s">
        <v>30</v>
      </c>
      <c r="D82" s="117" t="s">
        <v>50</v>
      </c>
      <c r="E82" s="117"/>
      <c r="F82" s="118" t="s">
        <v>35</v>
      </c>
    </row>
    <row r="83" spans="2:6" ht="12.75">
      <c r="B83" s="136"/>
      <c r="C83" s="117"/>
      <c r="D83" s="6" t="s">
        <v>51</v>
      </c>
      <c r="E83" s="6" t="s">
        <v>52</v>
      </c>
      <c r="F83" s="118"/>
    </row>
    <row r="84" spans="2:6" ht="12.75">
      <c r="B84" s="45" t="s">
        <v>60</v>
      </c>
      <c r="C84" s="46"/>
      <c r="D84" s="46"/>
      <c r="E84" s="46"/>
      <c r="F84" s="47">
        <f>C84+D84-E84</f>
        <v>0</v>
      </c>
    </row>
    <row r="85" spans="2:6" ht="12.75">
      <c r="B85" s="45" t="s">
        <v>61</v>
      </c>
      <c r="C85" s="46"/>
      <c r="D85" s="46"/>
      <c r="E85" s="46"/>
      <c r="F85" s="47">
        <f aca="true" t="shared" si="3" ref="F85:F91">C85+D85-E85</f>
        <v>0</v>
      </c>
    </row>
    <row r="86" spans="2:6" ht="12.75">
      <c r="B86" s="45" t="s">
        <v>62</v>
      </c>
      <c r="C86" s="46"/>
      <c r="D86" s="46"/>
      <c r="E86" s="46"/>
      <c r="F86" s="47">
        <f t="shared" si="3"/>
        <v>0</v>
      </c>
    </row>
    <row r="87" spans="2:6" ht="12.75">
      <c r="B87" s="45" t="s">
        <v>63</v>
      </c>
      <c r="C87" s="46"/>
      <c r="D87" s="46"/>
      <c r="E87" s="46"/>
      <c r="F87" s="47">
        <f t="shared" si="3"/>
        <v>0</v>
      </c>
    </row>
    <row r="88" spans="2:6" ht="12.75">
      <c r="B88" s="45" t="s">
        <v>64</v>
      </c>
      <c r="C88" s="46"/>
      <c r="D88" s="46"/>
      <c r="E88" s="46"/>
      <c r="F88" s="47">
        <f t="shared" si="3"/>
        <v>0</v>
      </c>
    </row>
    <row r="89" spans="2:6" ht="12.75">
      <c r="B89" s="48" t="s">
        <v>65</v>
      </c>
      <c r="C89" s="49"/>
      <c r="D89" s="49"/>
      <c r="E89" s="49"/>
      <c r="F89" s="47">
        <f t="shared" si="3"/>
        <v>0</v>
      </c>
    </row>
    <row r="90" spans="2:6" ht="12.75">
      <c r="B90" s="48" t="s">
        <v>66</v>
      </c>
      <c r="C90" s="49"/>
      <c r="D90" s="49"/>
      <c r="E90" s="49"/>
      <c r="F90" s="47">
        <f t="shared" si="3"/>
        <v>0</v>
      </c>
    </row>
    <row r="91" spans="2:6" ht="12.75">
      <c r="B91" s="48" t="s">
        <v>67</v>
      </c>
      <c r="C91" s="49"/>
      <c r="D91" s="49"/>
      <c r="E91" s="49"/>
      <c r="F91" s="47">
        <f t="shared" si="3"/>
        <v>0</v>
      </c>
    </row>
    <row r="92" spans="2:6" ht="13.5" thickBot="1">
      <c r="B92" s="22" t="s">
        <v>41</v>
      </c>
      <c r="C92" s="50">
        <f>SUM(C84:C91)</f>
        <v>0</v>
      </c>
      <c r="D92" s="50">
        <f>SUM(D84:D91)</f>
        <v>0</v>
      </c>
      <c r="E92" s="50">
        <f>SUM(E84:E91)</f>
        <v>0</v>
      </c>
      <c r="F92" s="51">
        <f>SUM(F84:F91)</f>
        <v>0</v>
      </c>
    </row>
    <row r="94" spans="2:8" ht="13.5" thickBot="1">
      <c r="B94" s="145" t="s">
        <v>68</v>
      </c>
      <c r="C94" s="145"/>
      <c r="D94" s="145"/>
      <c r="E94" s="145"/>
      <c r="F94" s="145"/>
      <c r="G94" s="145"/>
      <c r="H94" s="145"/>
    </row>
    <row r="95" spans="2:8" ht="12.75">
      <c r="B95" s="146" t="s">
        <v>69</v>
      </c>
      <c r="C95" s="148" t="s">
        <v>70</v>
      </c>
      <c r="D95" s="148"/>
      <c r="E95" s="148"/>
      <c r="F95" s="148"/>
      <c r="G95" s="148" t="s">
        <v>41</v>
      </c>
      <c r="H95" s="149"/>
    </row>
    <row r="96" spans="2:8" ht="12.75">
      <c r="B96" s="147"/>
      <c r="C96" s="103" t="s">
        <v>71</v>
      </c>
      <c r="D96" s="103"/>
      <c r="E96" s="103" t="s">
        <v>72</v>
      </c>
      <c r="F96" s="103"/>
      <c r="G96" s="103"/>
      <c r="H96" s="104"/>
    </row>
    <row r="97" spans="2:8" ht="12.75">
      <c r="B97" s="147"/>
      <c r="C97" s="103" t="s">
        <v>73</v>
      </c>
      <c r="D97" s="103"/>
      <c r="E97" s="103"/>
      <c r="F97" s="103"/>
      <c r="G97" s="103"/>
      <c r="H97" s="104"/>
    </row>
    <row r="98" spans="2:8" ht="38.25">
      <c r="B98" s="129"/>
      <c r="C98" s="16" t="s">
        <v>74</v>
      </c>
      <c r="D98" s="16" t="s">
        <v>75</v>
      </c>
      <c r="E98" s="16" t="s">
        <v>74</v>
      </c>
      <c r="F98" s="16" t="s">
        <v>75</v>
      </c>
      <c r="G98" s="16" t="s">
        <v>74</v>
      </c>
      <c r="H98" s="17" t="s">
        <v>75</v>
      </c>
    </row>
    <row r="99" spans="2:8" ht="12.75">
      <c r="B99" s="52" t="s">
        <v>76</v>
      </c>
      <c r="C99" s="19"/>
      <c r="D99" s="19"/>
      <c r="E99" s="19"/>
      <c r="F99" s="19"/>
      <c r="G99" s="53">
        <f aca="true" t="shared" si="4" ref="G99:H104">C99+E99</f>
        <v>0</v>
      </c>
      <c r="H99" s="54">
        <f t="shared" si="4"/>
        <v>0</v>
      </c>
    </row>
    <row r="100" spans="2:8" ht="12.75">
      <c r="B100" s="52" t="s">
        <v>77</v>
      </c>
      <c r="C100" s="19"/>
      <c r="D100" s="19"/>
      <c r="E100" s="19"/>
      <c r="F100" s="19"/>
      <c r="G100" s="53">
        <f t="shared" si="4"/>
        <v>0</v>
      </c>
      <c r="H100" s="54">
        <f t="shared" si="4"/>
        <v>0</v>
      </c>
    </row>
    <row r="101" spans="2:8" ht="12.75">
      <c r="B101" s="52" t="s">
        <v>78</v>
      </c>
      <c r="C101" s="19"/>
      <c r="D101" s="19"/>
      <c r="E101" s="19"/>
      <c r="F101" s="19"/>
      <c r="G101" s="53">
        <f t="shared" si="4"/>
        <v>0</v>
      </c>
      <c r="H101" s="54">
        <f t="shared" si="4"/>
        <v>0</v>
      </c>
    </row>
    <row r="102" spans="2:8" ht="12.75">
      <c r="B102" s="52" t="s">
        <v>79</v>
      </c>
      <c r="C102" s="19"/>
      <c r="D102" s="19"/>
      <c r="E102" s="19"/>
      <c r="F102" s="19"/>
      <c r="G102" s="53">
        <f t="shared" si="4"/>
        <v>0</v>
      </c>
      <c r="H102" s="54">
        <f t="shared" si="4"/>
        <v>0</v>
      </c>
    </row>
    <row r="103" spans="2:8" ht="12.75">
      <c r="B103" s="52" t="s">
        <v>80</v>
      </c>
      <c r="C103" s="19"/>
      <c r="D103" s="19"/>
      <c r="E103" s="19"/>
      <c r="F103" s="19"/>
      <c r="G103" s="53">
        <f t="shared" si="4"/>
        <v>0</v>
      </c>
      <c r="H103" s="54">
        <f t="shared" si="4"/>
        <v>0</v>
      </c>
    </row>
    <row r="104" spans="2:8" ht="12.75">
      <c r="B104" s="52" t="s">
        <v>81</v>
      </c>
      <c r="C104" s="19"/>
      <c r="D104" s="19"/>
      <c r="E104" s="19"/>
      <c r="F104" s="19"/>
      <c r="G104" s="53">
        <f t="shared" si="4"/>
        <v>0</v>
      </c>
      <c r="H104" s="54">
        <f t="shared" si="4"/>
        <v>0</v>
      </c>
    </row>
    <row r="105" spans="2:8" ht="13.5" thickBot="1">
      <c r="B105" s="55" t="s">
        <v>41</v>
      </c>
      <c r="C105" s="23">
        <f aca="true" t="shared" si="5" ref="C105:H105">SUM(C99:C104)</f>
        <v>0</v>
      </c>
      <c r="D105" s="23">
        <f t="shared" si="5"/>
        <v>0</v>
      </c>
      <c r="E105" s="23">
        <f t="shared" si="5"/>
        <v>0</v>
      </c>
      <c r="F105" s="23">
        <f t="shared" si="5"/>
        <v>0</v>
      </c>
      <c r="G105" s="23">
        <f t="shared" si="5"/>
        <v>0</v>
      </c>
      <c r="H105" s="24">
        <f t="shared" si="5"/>
        <v>0</v>
      </c>
    </row>
    <row r="106" spans="2:8" ht="12.75">
      <c r="B106" s="56"/>
      <c r="C106" s="57"/>
      <c r="D106" s="57"/>
      <c r="E106" s="57"/>
      <c r="F106" s="57"/>
      <c r="G106" s="57"/>
      <c r="H106" s="57"/>
    </row>
    <row r="108" spans="2:8" ht="13.5" thickBot="1">
      <c r="B108" s="145" t="s">
        <v>82</v>
      </c>
      <c r="C108" s="145"/>
      <c r="D108" s="145"/>
      <c r="E108" s="145"/>
      <c r="F108" s="145"/>
      <c r="G108" s="145"/>
      <c r="H108" s="145"/>
    </row>
    <row r="109" spans="2:8" ht="12.75">
      <c r="B109" s="146" t="s">
        <v>83</v>
      </c>
      <c r="C109" s="148" t="s">
        <v>70</v>
      </c>
      <c r="D109" s="148"/>
      <c r="E109" s="148"/>
      <c r="F109" s="148"/>
      <c r="G109" s="148" t="s">
        <v>41</v>
      </c>
      <c r="H109" s="149"/>
    </row>
    <row r="110" spans="2:8" ht="12.75">
      <c r="B110" s="147"/>
      <c r="C110" s="103" t="s">
        <v>71</v>
      </c>
      <c r="D110" s="103"/>
      <c r="E110" s="103" t="s">
        <v>72</v>
      </c>
      <c r="F110" s="103"/>
      <c r="G110" s="103"/>
      <c r="H110" s="104"/>
    </row>
    <row r="111" spans="2:8" ht="12.75">
      <c r="B111" s="147"/>
      <c r="C111" s="103" t="s">
        <v>73</v>
      </c>
      <c r="D111" s="103"/>
      <c r="E111" s="103"/>
      <c r="F111" s="103"/>
      <c r="G111" s="103"/>
      <c r="H111" s="104"/>
    </row>
    <row r="112" spans="2:8" ht="38.25">
      <c r="B112" s="129"/>
      <c r="C112" s="6" t="s">
        <v>74</v>
      </c>
      <c r="D112" s="6" t="s">
        <v>75</v>
      </c>
      <c r="E112" s="6" t="s">
        <v>74</v>
      </c>
      <c r="F112" s="6" t="s">
        <v>75</v>
      </c>
      <c r="G112" s="6" t="s">
        <v>74</v>
      </c>
      <c r="H112" s="7" t="s">
        <v>75</v>
      </c>
    </row>
    <row r="113" spans="2:8" ht="12.75">
      <c r="B113" s="52" t="s">
        <v>84</v>
      </c>
      <c r="C113" s="58"/>
      <c r="D113" s="58"/>
      <c r="E113" s="58"/>
      <c r="F113" s="58"/>
      <c r="G113" s="59">
        <f>C113+E113</f>
        <v>0</v>
      </c>
      <c r="H113" s="60">
        <f>D113+F113</f>
        <v>0</v>
      </c>
    </row>
    <row r="114" spans="2:8" ht="12.75">
      <c r="B114" s="52" t="s">
        <v>85</v>
      </c>
      <c r="C114" s="19"/>
      <c r="D114" s="19"/>
      <c r="E114" s="19"/>
      <c r="F114" s="19"/>
      <c r="G114" s="59">
        <f aca="true" t="shared" si="6" ref="G114:H119">C114+E114</f>
        <v>0</v>
      </c>
      <c r="H114" s="60">
        <f t="shared" si="6"/>
        <v>0</v>
      </c>
    </row>
    <row r="115" spans="2:8" ht="12.75">
      <c r="B115" s="52" t="s">
        <v>86</v>
      </c>
      <c r="C115" s="19"/>
      <c r="D115" s="19"/>
      <c r="E115" s="19"/>
      <c r="F115" s="19"/>
      <c r="G115" s="59">
        <f t="shared" si="6"/>
        <v>0</v>
      </c>
      <c r="H115" s="60">
        <f t="shared" si="6"/>
        <v>0</v>
      </c>
    </row>
    <row r="116" spans="2:8" ht="12.75">
      <c r="B116" s="52" t="s">
        <v>87</v>
      </c>
      <c r="C116" s="19"/>
      <c r="D116" s="19"/>
      <c r="E116" s="19"/>
      <c r="F116" s="19"/>
      <c r="G116" s="59">
        <f t="shared" si="6"/>
        <v>0</v>
      </c>
      <c r="H116" s="60">
        <f t="shared" si="6"/>
        <v>0</v>
      </c>
    </row>
    <row r="117" spans="2:8" ht="12.75">
      <c r="B117" s="52" t="s">
        <v>88</v>
      </c>
      <c r="C117" s="19"/>
      <c r="D117" s="19"/>
      <c r="E117" s="19"/>
      <c r="F117" s="19"/>
      <c r="G117" s="59">
        <f t="shared" si="6"/>
        <v>0</v>
      </c>
      <c r="H117" s="60">
        <f t="shared" si="6"/>
        <v>0</v>
      </c>
    </row>
    <row r="118" spans="2:8" ht="12.75">
      <c r="B118" s="52" t="s">
        <v>89</v>
      </c>
      <c r="C118" s="19"/>
      <c r="D118" s="19"/>
      <c r="E118" s="19"/>
      <c r="F118" s="19"/>
      <c r="G118" s="59">
        <f t="shared" si="6"/>
        <v>0</v>
      </c>
      <c r="H118" s="60">
        <f t="shared" si="6"/>
        <v>0</v>
      </c>
    </row>
    <row r="119" spans="2:8" ht="12.75">
      <c r="B119" s="52" t="s">
        <v>90</v>
      </c>
      <c r="C119" s="19"/>
      <c r="D119" s="19"/>
      <c r="E119" s="19"/>
      <c r="F119" s="19"/>
      <c r="G119" s="59">
        <f t="shared" si="6"/>
        <v>0</v>
      </c>
      <c r="H119" s="60">
        <f t="shared" si="6"/>
        <v>0</v>
      </c>
    </row>
    <row r="120" spans="2:8" ht="13.5" thickBot="1">
      <c r="B120" s="61" t="s">
        <v>41</v>
      </c>
      <c r="C120" s="50">
        <f aca="true" t="shared" si="7" ref="C120:H120">SUM(C113:C119)</f>
        <v>0</v>
      </c>
      <c r="D120" s="50">
        <f t="shared" si="7"/>
        <v>0</v>
      </c>
      <c r="E120" s="50">
        <f t="shared" si="7"/>
        <v>0</v>
      </c>
      <c r="F120" s="50">
        <f t="shared" si="7"/>
        <v>0</v>
      </c>
      <c r="G120" s="50">
        <f t="shared" si="7"/>
        <v>0</v>
      </c>
      <c r="H120" s="51">
        <f t="shared" si="7"/>
        <v>0</v>
      </c>
    </row>
    <row r="122" ht="13.5" thickBot="1"/>
    <row r="123" spans="2:4" ht="12.75">
      <c r="B123" s="114" t="s">
        <v>91</v>
      </c>
      <c r="C123" s="115"/>
      <c r="D123" s="116"/>
    </row>
    <row r="124" spans="2:4" ht="12.75">
      <c r="B124" s="102" t="s">
        <v>92</v>
      </c>
      <c r="C124" s="103" t="s">
        <v>93</v>
      </c>
      <c r="D124" s="104"/>
    </row>
    <row r="125" spans="2:4" ht="25.5">
      <c r="B125" s="102"/>
      <c r="C125" s="16" t="s">
        <v>74</v>
      </c>
      <c r="D125" s="17" t="s">
        <v>75</v>
      </c>
    </row>
    <row r="126" spans="2:4" ht="25.5">
      <c r="B126" s="62" t="s">
        <v>94</v>
      </c>
      <c r="C126" s="53">
        <f>SUM(C127:C130)</f>
        <v>0</v>
      </c>
      <c r="D126" s="54">
        <f>SUM(D127:D130)</f>
        <v>0</v>
      </c>
    </row>
    <row r="127" spans="2:4" ht="25.5">
      <c r="B127" s="15" t="s">
        <v>95</v>
      </c>
      <c r="C127" s="19"/>
      <c r="D127" s="1"/>
    </row>
    <row r="128" spans="2:4" ht="25.5">
      <c r="B128" s="15" t="s">
        <v>96</v>
      </c>
      <c r="C128" s="19"/>
      <c r="D128" s="1"/>
    </row>
    <row r="129" spans="2:4" ht="25.5">
      <c r="B129" s="15" t="s">
        <v>97</v>
      </c>
      <c r="C129" s="19"/>
      <c r="D129" s="1"/>
    </row>
    <row r="130" spans="2:4" ht="25.5">
      <c r="B130" s="15" t="s">
        <v>98</v>
      </c>
      <c r="C130" s="19"/>
      <c r="D130" s="1"/>
    </row>
    <row r="131" spans="2:4" ht="25.5">
      <c r="B131" s="62" t="s">
        <v>99</v>
      </c>
      <c r="C131" s="53">
        <f>SUM(C132:C132)</f>
        <v>0</v>
      </c>
      <c r="D131" s="54">
        <f>SUM(D132:D132)</f>
        <v>0</v>
      </c>
    </row>
    <row r="132" spans="2:4" ht="26.25" thickBot="1">
      <c r="B132" s="63" t="s">
        <v>100</v>
      </c>
      <c r="C132" s="64"/>
      <c r="D132" s="65"/>
    </row>
    <row r="133" spans="2:4" ht="12.75">
      <c r="B133" s="25"/>
      <c r="C133" s="66"/>
      <c r="D133" s="66"/>
    </row>
    <row r="134" ht="13.5" thickBot="1"/>
    <row r="135" spans="2:4" ht="12.75">
      <c r="B135" s="150" t="s">
        <v>101</v>
      </c>
      <c r="C135" s="151"/>
      <c r="D135" s="152"/>
    </row>
    <row r="136" spans="2:4" ht="12.75">
      <c r="B136" s="102" t="s">
        <v>92</v>
      </c>
      <c r="C136" s="103" t="s">
        <v>93</v>
      </c>
      <c r="D136" s="104"/>
    </row>
    <row r="137" spans="2:4" ht="25.5">
      <c r="B137" s="102"/>
      <c r="C137" s="6" t="s">
        <v>74</v>
      </c>
      <c r="D137" s="7" t="s">
        <v>75</v>
      </c>
    </row>
    <row r="138" spans="2:4" ht="25.5">
      <c r="B138" s="15" t="s">
        <v>102</v>
      </c>
      <c r="C138" s="53">
        <f>SUM(C139:C140)</f>
        <v>0</v>
      </c>
      <c r="D138" s="54">
        <f>SUM(D139:D140)</f>
        <v>0</v>
      </c>
    </row>
    <row r="139" spans="2:4" ht="12.75">
      <c r="B139" s="67"/>
      <c r="C139" s="19"/>
      <c r="D139" s="1"/>
    </row>
    <row r="140" spans="2:4" ht="13.5" thickBot="1">
      <c r="B140" s="8"/>
      <c r="C140" s="64"/>
      <c r="D140" s="65"/>
    </row>
    <row r="141" spans="2:4" ht="12.75">
      <c r="B141" s="25"/>
      <c r="C141" s="26"/>
      <c r="D141" s="26"/>
    </row>
    <row r="142" spans="2:4" ht="13.5" thickBot="1">
      <c r="B142" s="25"/>
      <c r="C142" s="26"/>
      <c r="D142" s="26"/>
    </row>
    <row r="143" spans="2:4" ht="12.75">
      <c r="B143" s="157" t="s">
        <v>103</v>
      </c>
      <c r="C143" s="158"/>
      <c r="D143" s="159"/>
    </row>
    <row r="144" spans="2:4" ht="12.75">
      <c r="B144" s="15" t="s">
        <v>104</v>
      </c>
      <c r="C144" s="4" t="s">
        <v>105</v>
      </c>
      <c r="D144" s="5" t="s">
        <v>106</v>
      </c>
    </row>
    <row r="145" spans="2:4" ht="12.75">
      <c r="B145" s="15" t="s">
        <v>107</v>
      </c>
      <c r="C145" s="19"/>
      <c r="D145" s="1"/>
    </row>
    <row r="146" spans="2:4" ht="12.75">
      <c r="B146" s="15" t="s">
        <v>108</v>
      </c>
      <c r="C146" s="19"/>
      <c r="D146" s="1"/>
    </row>
    <row r="147" spans="2:4" ht="12.75">
      <c r="B147" s="62" t="s">
        <v>109</v>
      </c>
      <c r="C147" s="53">
        <f>SUM(C145:C146)</f>
        <v>0</v>
      </c>
      <c r="D147" s="53">
        <f>SUM(D145:D146)</f>
        <v>0</v>
      </c>
    </row>
    <row r="148" spans="2:4" ht="12.75">
      <c r="B148" s="15" t="s">
        <v>110</v>
      </c>
      <c r="C148" s="19"/>
      <c r="D148" s="1"/>
    </row>
    <row r="149" spans="2:4" ht="12.75">
      <c r="B149" s="15" t="s">
        <v>111</v>
      </c>
      <c r="C149" s="19"/>
      <c r="D149" s="1"/>
    </row>
    <row r="150" spans="2:4" ht="13.5" thickBot="1">
      <c r="B150" s="22" t="s">
        <v>109</v>
      </c>
      <c r="C150" s="23">
        <f>SUM(C148:C149)</f>
        <v>0</v>
      </c>
      <c r="D150" s="23">
        <f>SUM(D148:D149)</f>
        <v>0</v>
      </c>
    </row>
    <row r="153" spans="2:3" ht="12.75">
      <c r="B153" s="160" t="s">
        <v>112</v>
      </c>
      <c r="C153" s="161"/>
    </row>
    <row r="154" spans="2:3" ht="38.25">
      <c r="B154" s="68" t="s">
        <v>2</v>
      </c>
      <c r="C154" s="16" t="s">
        <v>113</v>
      </c>
    </row>
    <row r="155" spans="2:3" ht="12.75">
      <c r="B155" s="68" t="s">
        <v>114</v>
      </c>
      <c r="C155" s="19">
        <v>0</v>
      </c>
    </row>
    <row r="156" spans="2:3" ht="12.75">
      <c r="B156" s="4" t="s">
        <v>115</v>
      </c>
      <c r="C156" s="19"/>
    </row>
    <row r="157" spans="2:3" ht="12.75">
      <c r="B157" s="68"/>
      <c r="C157" s="19"/>
    </row>
    <row r="158" spans="2:3" ht="12.75">
      <c r="B158" s="68" t="s">
        <v>116</v>
      </c>
      <c r="C158" s="53">
        <f>SUM(C155:C157)</f>
        <v>0</v>
      </c>
    </row>
    <row r="160" spans="2:4" ht="12.75">
      <c r="B160" s="153" t="s">
        <v>117</v>
      </c>
      <c r="C160" s="153"/>
      <c r="D160" s="153"/>
    </row>
    <row r="161" spans="2:4" ht="12.75">
      <c r="B161" s="154" t="s">
        <v>118</v>
      </c>
      <c r="C161" s="154"/>
      <c r="D161" s="154"/>
    </row>
    <row r="162" spans="2:4" ht="12.75">
      <c r="B162" s="155" t="s">
        <v>2</v>
      </c>
      <c r="C162" s="156"/>
      <c r="D162" s="68" t="s">
        <v>119</v>
      </c>
    </row>
    <row r="163" spans="2:4" ht="12.75">
      <c r="B163" s="155" t="s">
        <v>120</v>
      </c>
      <c r="C163" s="156"/>
      <c r="D163" s="10" t="s">
        <v>121</v>
      </c>
    </row>
    <row r="166" spans="2:3" ht="13.5" thickBot="1">
      <c r="B166" s="164" t="s">
        <v>122</v>
      </c>
      <c r="C166" s="164"/>
    </row>
    <row r="167" spans="2:3" ht="12.75">
      <c r="B167" s="69" t="s">
        <v>123</v>
      </c>
      <c r="C167" s="70">
        <f>C168+C169+C175</f>
        <v>247691.96</v>
      </c>
    </row>
    <row r="168" spans="2:3" ht="12.75">
      <c r="B168" s="9" t="s">
        <v>124</v>
      </c>
      <c r="C168" s="1"/>
    </row>
    <row r="169" spans="2:3" ht="25.5">
      <c r="B169" s="62" t="s">
        <v>125</v>
      </c>
      <c r="C169" s="54">
        <f>C171+C172</f>
        <v>247691.96</v>
      </c>
    </row>
    <row r="170" spans="2:3" ht="12.75">
      <c r="B170" s="67" t="s">
        <v>126</v>
      </c>
      <c r="C170" s="1"/>
    </row>
    <row r="171" spans="2:3" ht="12.75">
      <c r="B171" s="9" t="s">
        <v>127</v>
      </c>
      <c r="C171" s="1">
        <v>247691.96</v>
      </c>
    </row>
    <row r="172" spans="2:3" ht="13.5" thickBot="1">
      <c r="B172" s="12" t="s">
        <v>128</v>
      </c>
      <c r="C172" s="65">
        <v>0</v>
      </c>
    </row>
    <row r="173" spans="2:3" ht="12.75">
      <c r="B173" s="67"/>
      <c r="C173" s="1"/>
    </row>
    <row r="174" spans="2:3" ht="12.75">
      <c r="B174" s="67"/>
      <c r="C174" s="1"/>
    </row>
    <row r="175" spans="2:3" ht="25.5">
      <c r="B175" s="62" t="s">
        <v>129</v>
      </c>
      <c r="C175" s="54">
        <v>0</v>
      </c>
    </row>
    <row r="176" spans="2:3" ht="12.75">
      <c r="B176" s="9" t="s">
        <v>126</v>
      </c>
      <c r="C176" s="1"/>
    </row>
    <row r="177" spans="2:3" ht="12.75">
      <c r="B177" s="9"/>
      <c r="C177" s="1"/>
    </row>
    <row r="178" spans="2:3" ht="12.75">
      <c r="B178" s="9"/>
      <c r="C178" s="1"/>
    </row>
    <row r="179" spans="2:3" ht="12.75">
      <c r="B179" s="62" t="s">
        <v>130</v>
      </c>
      <c r="C179" s="54">
        <f>SUM(C180:C182)</f>
        <v>215737.71</v>
      </c>
    </row>
    <row r="180" spans="2:3" ht="12.75">
      <c r="B180" s="9" t="s">
        <v>126</v>
      </c>
      <c r="C180" s="1"/>
    </row>
    <row r="181" spans="2:3" ht="13.5" thickBot="1">
      <c r="B181" s="71" t="s">
        <v>131</v>
      </c>
      <c r="C181" s="65">
        <v>215737.71</v>
      </c>
    </row>
    <row r="182" spans="2:3" ht="13.5" thickBot="1">
      <c r="B182" s="12"/>
      <c r="C182" s="65"/>
    </row>
    <row r="183" spans="2:3" ht="12.75">
      <c r="B183" s="72"/>
      <c r="C183" s="66"/>
    </row>
    <row r="184" spans="2:3" ht="13.5" thickBot="1">
      <c r="B184" s="72"/>
      <c r="C184" s="66"/>
    </row>
    <row r="185" spans="2:3" ht="12.75">
      <c r="B185" s="73" t="s">
        <v>132</v>
      </c>
      <c r="C185" s="70">
        <f>SUM(C186:C188)</f>
        <v>0</v>
      </c>
    </row>
    <row r="186" spans="2:3" ht="38.25">
      <c r="B186" s="31" t="s">
        <v>133</v>
      </c>
      <c r="C186" s="1"/>
    </row>
    <row r="187" spans="2:3" ht="12.75">
      <c r="B187" s="31" t="s">
        <v>134</v>
      </c>
      <c r="C187" s="1"/>
    </row>
    <row r="188" spans="2:6" ht="13.5" thickBot="1">
      <c r="B188" s="71" t="s">
        <v>135</v>
      </c>
      <c r="C188" s="65"/>
      <c r="F188" s="74"/>
    </row>
    <row r="189" spans="2:3" ht="12.75">
      <c r="B189" s="72"/>
      <c r="C189" s="66"/>
    </row>
    <row r="190" spans="2:6" ht="13.5" thickBot="1">
      <c r="B190" s="72"/>
      <c r="C190" s="66"/>
      <c r="F190" s="74"/>
    </row>
    <row r="191" spans="2:6" ht="12.75">
      <c r="B191" s="73" t="s">
        <v>136</v>
      </c>
      <c r="C191" s="70">
        <v>0</v>
      </c>
      <c r="F191" s="74"/>
    </row>
    <row r="192" spans="2:3" ht="12.75">
      <c r="B192" s="75" t="s">
        <v>137</v>
      </c>
      <c r="C192" s="1"/>
    </row>
    <row r="193" spans="2:6" ht="12.75">
      <c r="B193" s="75" t="s">
        <v>138</v>
      </c>
      <c r="C193" s="1"/>
      <c r="F193" s="74"/>
    </row>
    <row r="194" spans="2:3" ht="12.75">
      <c r="B194" s="75" t="s">
        <v>139</v>
      </c>
      <c r="C194" s="1"/>
    </row>
    <row r="195" spans="2:3" ht="25.5">
      <c r="B195" s="31" t="s">
        <v>140</v>
      </c>
      <c r="C195" s="11"/>
    </row>
    <row r="196" spans="2:3" ht="12.75">
      <c r="B196" s="75" t="s">
        <v>141</v>
      </c>
      <c r="C196" s="11"/>
    </row>
    <row r="197" spans="2:3" ht="13.5" thickBot="1">
      <c r="B197" s="71" t="s">
        <v>142</v>
      </c>
      <c r="C197" s="14"/>
    </row>
    <row r="198" ht="12.75">
      <c r="B198" s="72"/>
    </row>
    <row r="200" spans="2:3" ht="13.5" thickBot="1">
      <c r="B200" s="165" t="s">
        <v>143</v>
      </c>
      <c r="C200" s="165"/>
    </row>
    <row r="201" spans="2:3" ht="25.5">
      <c r="B201" s="76" t="s">
        <v>144</v>
      </c>
      <c r="C201" s="70">
        <f>C202+C209</f>
        <v>171841.68000000002</v>
      </c>
    </row>
    <row r="202" spans="2:3" ht="12.75">
      <c r="B202" s="77" t="s">
        <v>145</v>
      </c>
      <c r="C202" s="78">
        <f>SUM(C203:C208)</f>
        <v>171841.68000000002</v>
      </c>
    </row>
    <row r="203" spans="2:3" ht="25.5">
      <c r="B203" s="79" t="s">
        <v>191</v>
      </c>
      <c r="C203" s="1">
        <v>30422.6</v>
      </c>
    </row>
    <row r="204" spans="2:3" ht="25.5">
      <c r="B204" s="79" t="s">
        <v>194</v>
      </c>
      <c r="C204" s="1">
        <v>74364.31</v>
      </c>
    </row>
    <row r="205" spans="2:3" ht="25.5">
      <c r="B205" s="79" t="s">
        <v>195</v>
      </c>
      <c r="C205" s="1">
        <f>33825.6+12048.7</f>
        <v>45874.3</v>
      </c>
    </row>
    <row r="206" spans="2:3" ht="12.75">
      <c r="B206" s="79" t="s">
        <v>192</v>
      </c>
      <c r="C206" s="1">
        <v>2806.86</v>
      </c>
    </row>
    <row r="207" spans="2:3" ht="25.5">
      <c r="B207" s="79" t="s">
        <v>146</v>
      </c>
      <c r="C207" s="1">
        <v>17827.13</v>
      </c>
    </row>
    <row r="208" spans="2:3" ht="12.75">
      <c r="B208" s="79" t="s">
        <v>190</v>
      </c>
      <c r="C208" s="1">
        <v>546.48</v>
      </c>
    </row>
    <row r="209" spans="2:3" ht="12.75">
      <c r="B209" s="77" t="s">
        <v>147</v>
      </c>
      <c r="C209" s="78">
        <f>SUM(C210:C212)</f>
        <v>0</v>
      </c>
    </row>
    <row r="210" spans="2:3" ht="12.75">
      <c r="B210" s="79"/>
      <c r="C210" s="1"/>
    </row>
    <row r="211" spans="2:3" ht="12.75">
      <c r="B211" s="79"/>
      <c r="C211" s="1"/>
    </row>
    <row r="212" spans="2:3" ht="12.75">
      <c r="B212" s="79"/>
      <c r="C212" s="1"/>
    </row>
    <row r="213" spans="2:3" ht="25.5">
      <c r="B213" s="80" t="s">
        <v>148</v>
      </c>
      <c r="C213" s="54">
        <f>C214+C218</f>
        <v>0</v>
      </c>
    </row>
    <row r="214" spans="2:3" ht="12.75">
      <c r="B214" s="77" t="s">
        <v>145</v>
      </c>
      <c r="C214" s="78">
        <f>SUM(C215:C217)</f>
        <v>0</v>
      </c>
    </row>
    <row r="215" spans="2:3" ht="12.75">
      <c r="B215" s="79" t="s">
        <v>126</v>
      </c>
      <c r="C215" s="1"/>
    </row>
    <row r="216" spans="2:3" ht="12.75">
      <c r="B216" s="79"/>
      <c r="C216" s="1"/>
    </row>
    <row r="217" spans="2:3" ht="12.75">
      <c r="B217" s="79"/>
      <c r="C217" s="1"/>
    </row>
    <row r="218" spans="2:3" ht="12.75">
      <c r="B218" s="77" t="s">
        <v>147</v>
      </c>
      <c r="C218" s="78">
        <f>SUM(C219:C221)</f>
        <v>0</v>
      </c>
    </row>
    <row r="219" spans="2:3" ht="12.75">
      <c r="B219" s="79" t="s">
        <v>126</v>
      </c>
      <c r="C219" s="1"/>
    </row>
    <row r="220" spans="2:3" ht="12.75">
      <c r="B220" s="79"/>
      <c r="C220" s="1"/>
    </row>
    <row r="221" spans="2:3" ht="12.75">
      <c r="B221" s="79"/>
      <c r="C221" s="1"/>
    </row>
    <row r="222" spans="2:3" ht="25.5">
      <c r="B222" s="81" t="s">
        <v>149</v>
      </c>
      <c r="C222" s="54">
        <f>C223+C227</f>
        <v>186109.09000000003</v>
      </c>
    </row>
    <row r="223" spans="2:3" ht="12.75">
      <c r="B223" s="82" t="s">
        <v>150</v>
      </c>
      <c r="C223" s="30">
        <f>SUM(C224:C226)</f>
        <v>0</v>
      </c>
    </row>
    <row r="224" spans="2:3" ht="12.75">
      <c r="B224" s="79" t="s">
        <v>126</v>
      </c>
      <c r="C224" s="1"/>
    </row>
    <row r="225" spans="2:3" ht="12.75">
      <c r="B225" s="79"/>
      <c r="C225" s="1"/>
    </row>
    <row r="226" spans="2:3" ht="12.75">
      <c r="B226" s="79"/>
      <c r="C226" s="1"/>
    </row>
    <row r="227" spans="2:3" ht="12.75">
      <c r="B227" s="82" t="s">
        <v>151</v>
      </c>
      <c r="C227" s="30">
        <f>SUM(C228:C230)</f>
        <v>186109.09000000003</v>
      </c>
    </row>
    <row r="228" spans="2:3" ht="12.75">
      <c r="B228" s="79" t="s">
        <v>152</v>
      </c>
      <c r="C228" s="1">
        <f>113528.13+72580.96</f>
        <v>186109.09000000003</v>
      </c>
    </row>
    <row r="229" spans="2:3" ht="12.75">
      <c r="B229" s="79"/>
      <c r="C229" s="1"/>
    </row>
    <row r="230" spans="2:3" ht="12.75">
      <c r="B230" s="79"/>
      <c r="C230" s="1"/>
    </row>
    <row r="231" spans="2:3" ht="12.75">
      <c r="B231" s="80" t="s">
        <v>153</v>
      </c>
      <c r="C231" s="54">
        <f>SUM(C232:C237)</f>
        <v>3828.67</v>
      </c>
    </row>
    <row r="232" spans="2:3" ht="12.75">
      <c r="B232" s="83" t="s">
        <v>154</v>
      </c>
      <c r="C232" s="1"/>
    </row>
    <row r="233" spans="2:3" ht="12.75">
      <c r="B233" s="83" t="s">
        <v>155</v>
      </c>
      <c r="C233" s="1"/>
    </row>
    <row r="234" spans="2:3" ht="12.75">
      <c r="B234" s="83" t="s">
        <v>156</v>
      </c>
      <c r="C234" s="1"/>
    </row>
    <row r="235" spans="2:3" ht="25.5">
      <c r="B235" s="83" t="s">
        <v>157</v>
      </c>
      <c r="C235" s="1"/>
    </row>
    <row r="236" spans="2:3" ht="12.75">
      <c r="B236" s="83" t="s">
        <v>158</v>
      </c>
      <c r="C236" s="1">
        <v>3828.67</v>
      </c>
    </row>
    <row r="237" spans="2:3" ht="13.5" thickBot="1">
      <c r="B237" s="84" t="s">
        <v>159</v>
      </c>
      <c r="C237" s="65"/>
    </row>
    <row r="238" ht="12.75">
      <c r="B238" s="85"/>
    </row>
    <row r="239" ht="13.5" thickBot="1">
      <c r="B239" s="85"/>
    </row>
    <row r="240" spans="2:3" ht="12.75">
      <c r="B240" s="73" t="s">
        <v>160</v>
      </c>
      <c r="C240" s="70">
        <f>SUM(C241:C243)</f>
        <v>0</v>
      </c>
    </row>
    <row r="241" spans="2:3" ht="38.25">
      <c r="B241" s="31" t="s">
        <v>161</v>
      </c>
      <c r="C241" s="1"/>
    </row>
    <row r="242" spans="2:3" ht="51">
      <c r="B242" s="31" t="s">
        <v>162</v>
      </c>
      <c r="C242" s="1"/>
    </row>
    <row r="243" spans="2:3" ht="13.5" thickBot="1">
      <c r="B243" s="71" t="s">
        <v>163</v>
      </c>
      <c r="C243" s="65"/>
    </row>
    <row r="244" spans="2:3" ht="12.75">
      <c r="B244" s="72"/>
      <c r="C244" s="66"/>
    </row>
    <row r="245" spans="2:3" ht="13.5" thickBot="1">
      <c r="B245" s="72"/>
      <c r="C245" s="66"/>
    </row>
    <row r="246" spans="2:3" ht="12.75">
      <c r="B246" s="73" t="s">
        <v>164</v>
      </c>
      <c r="C246" s="70">
        <f>SUM(C247:C252)</f>
        <v>0</v>
      </c>
    </row>
    <row r="247" spans="2:3" ht="38.25">
      <c r="B247" s="31" t="s">
        <v>165</v>
      </c>
      <c r="C247" s="1"/>
    </row>
    <row r="248" spans="2:3" ht="38.25">
      <c r="B248" s="31" t="s">
        <v>166</v>
      </c>
      <c r="C248" s="1"/>
    </row>
    <row r="249" spans="2:3" ht="38.25">
      <c r="B249" s="31" t="s">
        <v>167</v>
      </c>
      <c r="C249" s="1"/>
    </row>
    <row r="250" spans="2:3" ht="25.5">
      <c r="B250" s="31" t="s">
        <v>168</v>
      </c>
      <c r="C250" s="11"/>
    </row>
    <row r="251" spans="2:3" ht="25.5">
      <c r="B251" s="31" t="s">
        <v>169</v>
      </c>
      <c r="C251" s="11"/>
    </row>
    <row r="252" spans="2:3" ht="13.5" thickBot="1">
      <c r="B252" s="86" t="s">
        <v>170</v>
      </c>
      <c r="C252" s="14"/>
    </row>
    <row r="253" spans="2:3" ht="12.75">
      <c r="B253" s="72"/>
      <c r="C253" s="66"/>
    </row>
    <row r="254" spans="2:4" ht="12.75">
      <c r="B254" s="166" t="s">
        <v>171</v>
      </c>
      <c r="C254" s="166"/>
      <c r="D254" s="166"/>
    </row>
    <row r="255" ht="13.5" thickBot="1">
      <c r="B255" s="85"/>
    </row>
    <row r="256" spans="2:4" ht="12.75">
      <c r="B256" s="146" t="s">
        <v>2</v>
      </c>
      <c r="C256" s="148" t="s">
        <v>172</v>
      </c>
      <c r="D256" s="149"/>
    </row>
    <row r="257" spans="2:4" ht="12.75">
      <c r="B257" s="129"/>
      <c r="C257" s="4" t="s">
        <v>173</v>
      </c>
      <c r="D257" s="5" t="s">
        <v>174</v>
      </c>
    </row>
    <row r="258" spans="2:4" ht="12.75">
      <c r="B258" s="87" t="s">
        <v>175</v>
      </c>
      <c r="C258" s="88"/>
      <c r="D258" s="89"/>
    </row>
    <row r="259" spans="2:4" ht="12.75">
      <c r="B259" s="90" t="s">
        <v>176</v>
      </c>
      <c r="C259" s="53">
        <f>C260+C261</f>
        <v>0</v>
      </c>
      <c r="D259" s="54">
        <f>D260+D261</f>
        <v>0</v>
      </c>
    </row>
    <row r="260" spans="2:4" ht="12.75">
      <c r="B260" s="90" t="s">
        <v>177</v>
      </c>
      <c r="C260" s="19"/>
      <c r="D260" s="1"/>
    </row>
    <row r="261" spans="2:4" ht="12.75">
      <c r="B261" s="90" t="s">
        <v>178</v>
      </c>
      <c r="C261" s="19"/>
      <c r="D261" s="1"/>
    </row>
    <row r="262" spans="2:4" ht="12.75">
      <c r="B262" s="90" t="s">
        <v>179</v>
      </c>
      <c r="C262" s="53">
        <f>C263+C264</f>
        <v>0</v>
      </c>
      <c r="D262" s="54">
        <f>D263+D264</f>
        <v>0</v>
      </c>
    </row>
    <row r="263" spans="2:4" ht="12.75">
      <c r="B263" s="90" t="s">
        <v>180</v>
      </c>
      <c r="C263" s="19"/>
      <c r="D263" s="1"/>
    </row>
    <row r="264" spans="2:4" ht="12.75">
      <c r="B264" s="90" t="s">
        <v>178</v>
      </c>
      <c r="C264" s="19"/>
      <c r="D264" s="1"/>
    </row>
    <row r="265" spans="2:4" ht="13.5" thickBot="1">
      <c r="B265" s="91" t="s">
        <v>181</v>
      </c>
      <c r="C265" s="23">
        <f>C258+C259-C262</f>
        <v>0</v>
      </c>
      <c r="D265" s="24">
        <f>D258+D259-D262</f>
        <v>0</v>
      </c>
    </row>
    <row r="266" ht="12.75">
      <c r="B266" s="85"/>
    </row>
    <row r="268" spans="2:3" ht="12.75">
      <c r="B268" s="162" t="s">
        <v>182</v>
      </c>
      <c r="C268" s="162"/>
    </row>
    <row r="269" ht="13.5" thickBot="1">
      <c r="C269" s="92"/>
    </row>
    <row r="270" spans="2:3" ht="12.75">
      <c r="B270" s="69" t="s">
        <v>183</v>
      </c>
      <c r="C270" s="70">
        <f>SUM(C272:C280)</f>
        <v>101650.22999999998</v>
      </c>
    </row>
    <row r="271" spans="2:3" ht="12.75">
      <c r="B271" s="93" t="s">
        <v>184</v>
      </c>
      <c r="C271" s="30"/>
    </row>
    <row r="272" spans="2:3" ht="14.25">
      <c r="B272" s="9" t="s">
        <v>126</v>
      </c>
      <c r="C272" s="94">
        <f>C167+C179+C185-C201-C231-C222</f>
        <v>101650.22999999998</v>
      </c>
    </row>
    <row r="273" spans="2:3" ht="12.75">
      <c r="B273" s="9"/>
      <c r="C273" s="1"/>
    </row>
    <row r="274" spans="2:3" ht="12.75">
      <c r="B274" s="9"/>
      <c r="C274" s="1"/>
    </row>
    <row r="275" spans="2:3" ht="12.75">
      <c r="B275" s="9"/>
      <c r="C275" s="1"/>
    </row>
    <row r="276" spans="2:3" ht="12.75">
      <c r="B276" s="9"/>
      <c r="C276" s="1"/>
    </row>
    <row r="277" spans="2:3" ht="12.75">
      <c r="B277" s="9"/>
      <c r="C277" s="1"/>
    </row>
    <row r="278" spans="2:3" ht="12.75">
      <c r="B278" s="95"/>
      <c r="C278" s="1"/>
    </row>
    <row r="279" spans="2:3" ht="12.75">
      <c r="B279" s="95"/>
      <c r="C279" s="1"/>
    </row>
    <row r="280" spans="2:3" ht="13.5" thickBot="1">
      <c r="B280" s="12"/>
      <c r="C280" s="65"/>
    </row>
    <row r="281" spans="2:3" ht="12.75">
      <c r="B281" s="26"/>
      <c r="C281" s="96"/>
    </row>
    <row r="283" ht="13.5" thickBot="1">
      <c r="B283" s="21" t="s">
        <v>185</v>
      </c>
    </row>
    <row r="284" spans="2:4" ht="12.75">
      <c r="B284" s="163" t="s">
        <v>92</v>
      </c>
      <c r="C284" s="148" t="s">
        <v>93</v>
      </c>
      <c r="D284" s="149"/>
    </row>
    <row r="285" spans="2:4" ht="25.5">
      <c r="B285" s="102"/>
      <c r="C285" s="6" t="s">
        <v>74</v>
      </c>
      <c r="D285" s="7" t="s">
        <v>75</v>
      </c>
    </row>
    <row r="286" spans="2:4" ht="12.75">
      <c r="B286" s="52" t="s">
        <v>186</v>
      </c>
      <c r="C286" s="19"/>
      <c r="D286" s="1"/>
    </row>
    <row r="287" spans="2:4" ht="12.75">
      <c r="B287" s="52" t="s">
        <v>187</v>
      </c>
      <c r="C287" s="19"/>
      <c r="D287" s="1"/>
    </row>
    <row r="288" spans="2:4" ht="12.75">
      <c r="B288" s="52" t="s">
        <v>188</v>
      </c>
      <c r="C288" s="19"/>
      <c r="D288" s="1"/>
    </row>
    <row r="289" spans="2:4" ht="12.75">
      <c r="B289" s="52" t="s">
        <v>189</v>
      </c>
      <c r="C289" s="19"/>
      <c r="D289" s="1">
        <v>0</v>
      </c>
    </row>
    <row r="290" spans="2:4" ht="13.5" thickBot="1">
      <c r="B290" s="55" t="s">
        <v>41</v>
      </c>
      <c r="C290" s="23">
        <f>SUM(C286:C289)</f>
        <v>0</v>
      </c>
      <c r="D290" s="24">
        <f>SUM(D286:D289)</f>
        <v>0</v>
      </c>
    </row>
  </sheetData>
  <sheetProtection/>
  <mergeCells count="83">
    <mergeCell ref="B268:C268"/>
    <mergeCell ref="B284:B285"/>
    <mergeCell ref="C284:D284"/>
    <mergeCell ref="B166:C166"/>
    <mergeCell ref="B200:C200"/>
    <mergeCell ref="B254:D254"/>
    <mergeCell ref="B256:B257"/>
    <mergeCell ref="C256:D256"/>
    <mergeCell ref="B160:D160"/>
    <mergeCell ref="B161:D161"/>
    <mergeCell ref="B162:C162"/>
    <mergeCell ref="B163:C163"/>
    <mergeCell ref="B136:B137"/>
    <mergeCell ref="C136:D136"/>
    <mergeCell ref="B143:D143"/>
    <mergeCell ref="B153:C153"/>
    <mergeCell ref="B123:D123"/>
    <mergeCell ref="B124:B125"/>
    <mergeCell ref="C124:D124"/>
    <mergeCell ref="B135:D135"/>
    <mergeCell ref="B108:H108"/>
    <mergeCell ref="B109:B112"/>
    <mergeCell ref="C109:F109"/>
    <mergeCell ref="G109:H110"/>
    <mergeCell ref="C110:D110"/>
    <mergeCell ref="E110:F110"/>
    <mergeCell ref="C111:H111"/>
    <mergeCell ref="B94:H94"/>
    <mergeCell ref="B95:B98"/>
    <mergeCell ref="C95:F95"/>
    <mergeCell ref="G95:H96"/>
    <mergeCell ref="C96:D96"/>
    <mergeCell ref="E96:F96"/>
    <mergeCell ref="C97:H97"/>
    <mergeCell ref="B70:F70"/>
    <mergeCell ref="B76:I76"/>
    <mergeCell ref="B81:F81"/>
    <mergeCell ref="B82:B83"/>
    <mergeCell ref="C82:C83"/>
    <mergeCell ref="D82:E82"/>
    <mergeCell ref="F82:F83"/>
    <mergeCell ref="B59:F59"/>
    <mergeCell ref="B60:B61"/>
    <mergeCell ref="C60:C61"/>
    <mergeCell ref="D60:E60"/>
    <mergeCell ref="F60:F61"/>
    <mergeCell ref="B52:F52"/>
    <mergeCell ref="B53:B54"/>
    <mergeCell ref="C53:C54"/>
    <mergeCell ref="D53:E53"/>
    <mergeCell ref="F53:F54"/>
    <mergeCell ref="C28:D28"/>
    <mergeCell ref="C29:D29"/>
    <mergeCell ref="B32:H32"/>
    <mergeCell ref="B42:J42"/>
    <mergeCell ref="C21:D21"/>
    <mergeCell ref="E21:F21"/>
    <mergeCell ref="B25:F25"/>
    <mergeCell ref="B26:B27"/>
    <mergeCell ref="C26:D27"/>
    <mergeCell ref="E26:F26"/>
    <mergeCell ref="B16:C16"/>
    <mergeCell ref="D16:F16"/>
    <mergeCell ref="B19:F19"/>
    <mergeCell ref="C20:D20"/>
    <mergeCell ref="E20:F20"/>
    <mergeCell ref="B14:C14"/>
    <mergeCell ref="D14:F14"/>
    <mergeCell ref="B15:C15"/>
    <mergeCell ref="D15:F15"/>
    <mergeCell ref="B13:C13"/>
    <mergeCell ref="D13:F13"/>
    <mergeCell ref="B10:C10"/>
    <mergeCell ref="D10:F10"/>
    <mergeCell ref="B11:C11"/>
    <mergeCell ref="D11:F11"/>
    <mergeCell ref="B2:H2"/>
    <mergeCell ref="B4:H4"/>
    <mergeCell ref="B8:F8"/>
    <mergeCell ref="B9:C9"/>
    <mergeCell ref="D9:F9"/>
    <mergeCell ref="B12:C12"/>
    <mergeCell ref="D12:F12"/>
  </mergeCells>
  <printOptions/>
  <pageMargins left="0.75" right="0.75" top="1" bottom="1" header="0.5" footer="0.5"/>
  <pageSetup fitToHeight="8" fitToWidth="1" horizontalDpi="600" verticalDpi="600" orientation="landscape" paperSize="9" scale="82" r:id="rId3"/>
  <headerFooter alignWithMargins="0">
    <oddFooter>&amp;L&amp;F&amp;R&amp;P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Przysiek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Caritas</dc:creator>
  <cp:keywords/>
  <dc:description/>
  <cp:lastModifiedBy>Ksiegowa</cp:lastModifiedBy>
  <cp:lastPrinted>2017-03-17T15:08:15Z</cp:lastPrinted>
  <dcterms:created xsi:type="dcterms:W3CDTF">2015-06-17T13:00:29Z</dcterms:created>
  <dcterms:modified xsi:type="dcterms:W3CDTF">2018-03-19T13:08:11Z</dcterms:modified>
  <cp:category/>
  <cp:version/>
  <cp:contentType/>
  <cp:contentStatus/>
</cp:coreProperties>
</file>